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unas\Desktop\"/>
    </mc:Choice>
  </mc:AlternateContent>
  <bookViews>
    <workbookView xWindow="0" yWindow="0" windowWidth="28800" windowHeight="12435" tabRatio="810"/>
  </bookViews>
  <sheets>
    <sheet name="Švinas (Pb)" sheetId="70" r:id="rId1"/>
    <sheet name="Kadmis (Cd)" sheetId="72" r:id="rId2"/>
    <sheet name="Gyvsidabris (Hg)" sheetId="68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" i="68" l="1"/>
  <c r="AF7" i="72"/>
  <c r="AO6" i="68" l="1"/>
  <c r="AO5" i="68"/>
  <c r="AO7" i="68"/>
  <c r="AO8" i="68"/>
  <c r="AO9" i="68"/>
  <c r="AO11" i="68"/>
  <c r="AO12" i="68"/>
  <c r="AF6" i="68"/>
  <c r="AF7" i="68"/>
  <c r="AF8" i="68"/>
  <c r="AF9" i="68"/>
  <c r="AF11" i="68"/>
  <c r="AF5" i="68"/>
  <c r="AJ5" i="68"/>
  <c r="AI6" i="68"/>
  <c r="AI7" i="68"/>
  <c r="AI8" i="68"/>
  <c r="AI9" i="68"/>
  <c r="AI11" i="68"/>
  <c r="AI12" i="68"/>
  <c r="AI5" i="68"/>
  <c r="AE10" i="68"/>
  <c r="AE13" i="68" s="1"/>
  <c r="AE22" i="68" s="1"/>
  <c r="AI5" i="70"/>
  <c r="AI6" i="70"/>
  <c r="AI7" i="70"/>
  <c r="AI8" i="70"/>
  <c r="AI9" i="70"/>
  <c r="AI11" i="70"/>
  <c r="AI12" i="70"/>
  <c r="AI14" i="70"/>
  <c r="AI15" i="70"/>
  <c r="AO6" i="72"/>
  <c r="AO7" i="72"/>
  <c r="AO8" i="72"/>
  <c r="AO9" i="72"/>
  <c r="AO11" i="72"/>
  <c r="AO12" i="72"/>
  <c r="AO14" i="72"/>
  <c r="AO15" i="72"/>
  <c r="AO5" i="72"/>
  <c r="AI6" i="72"/>
  <c r="AI7" i="72"/>
  <c r="AI8" i="72"/>
  <c r="AI9" i="72"/>
  <c r="AI11" i="72"/>
  <c r="AI12" i="72"/>
  <c r="AI14" i="72"/>
  <c r="AI15" i="72"/>
  <c r="AI5" i="72"/>
  <c r="AF5" i="72"/>
  <c r="AF6" i="72"/>
  <c r="AF8" i="72"/>
  <c r="AF9" i="72"/>
  <c r="AF11" i="72"/>
  <c r="AF12" i="72"/>
  <c r="AF14" i="72"/>
  <c r="AF15" i="72"/>
  <c r="AG5" i="72"/>
  <c r="AE10" i="72"/>
  <c r="AE13" i="72"/>
  <c r="AE16" i="72" l="1"/>
  <c r="AE29" i="72" s="1"/>
  <c r="AE23" i="68"/>
  <c r="AE33" i="72"/>
  <c r="AE20" i="68"/>
  <c r="AE24" i="72"/>
  <c r="AE27" i="68"/>
  <c r="AE31" i="72"/>
  <c r="AE23" i="72"/>
  <c r="AE26" i="68"/>
  <c r="AE28" i="72"/>
  <c r="AE34" i="72"/>
  <c r="AE26" i="72"/>
  <c r="AE21" i="68"/>
  <c r="AE25" i="72"/>
  <c r="AE28" i="68"/>
  <c r="AE32" i="72"/>
  <c r="AE30" i="72"/>
  <c r="AE25" i="68"/>
  <c r="AE27" i="72"/>
  <c r="AE24" i="68"/>
  <c r="AF6" i="70"/>
  <c r="AF7" i="70"/>
  <c r="AF8" i="70"/>
  <c r="AF9" i="70"/>
  <c r="AF11" i="70"/>
  <c r="AF12" i="70"/>
  <c r="AF14" i="70"/>
  <c r="AF15" i="70"/>
  <c r="AF5" i="70"/>
  <c r="AG5" i="70"/>
  <c r="AO5" i="70"/>
  <c r="AN5" i="70"/>
  <c r="AM5" i="70"/>
  <c r="AO6" i="70"/>
  <c r="AO7" i="70"/>
  <c r="AO8" i="70"/>
  <c r="AO9" i="70"/>
  <c r="AO11" i="70"/>
  <c r="AO12" i="70"/>
  <c r="AO14" i="70"/>
  <c r="AO15" i="70"/>
  <c r="AN6" i="70"/>
  <c r="AN7" i="70"/>
  <c r="AN8" i="70"/>
  <c r="AN9" i="70"/>
  <c r="AN11" i="70"/>
  <c r="AN12" i="70"/>
  <c r="AN14" i="70"/>
  <c r="AN15" i="70"/>
  <c r="AM7" i="70"/>
  <c r="AE10" i="70"/>
  <c r="AE13" i="70"/>
  <c r="AF13" i="70" s="1"/>
  <c r="AC10" i="70"/>
  <c r="AD10" i="70"/>
  <c r="AC13" i="70"/>
  <c r="AD13" i="70"/>
  <c r="AF10" i="70" l="1"/>
  <c r="AD16" i="70"/>
  <c r="AD24" i="70" s="1"/>
  <c r="AC16" i="70"/>
  <c r="AE16" i="70"/>
  <c r="AE32" i="70" s="1"/>
  <c r="AG5" i="68"/>
  <c r="AN5" i="68"/>
  <c r="AN6" i="68"/>
  <c r="AN7" i="68"/>
  <c r="AN8" i="68"/>
  <c r="AN9" i="68"/>
  <c r="AN11" i="68"/>
  <c r="AN12" i="68"/>
  <c r="AG6" i="68"/>
  <c r="AG7" i="68"/>
  <c r="AG8" i="68"/>
  <c r="AG9" i="68"/>
  <c r="AG11" i="68"/>
  <c r="AG12" i="68"/>
  <c r="AD10" i="68"/>
  <c r="AF10" i="68" s="1"/>
  <c r="AN7" i="72"/>
  <c r="AD23" i="70"/>
  <c r="AD25" i="70"/>
  <c r="AD30" i="70"/>
  <c r="AD31" i="70"/>
  <c r="AG7" i="70"/>
  <c r="AG10" i="70"/>
  <c r="AG11" i="70"/>
  <c r="AG12" i="70"/>
  <c r="AG13" i="70"/>
  <c r="AG14" i="70"/>
  <c r="AG15" i="70"/>
  <c r="AG6" i="70"/>
  <c r="AG8" i="70"/>
  <c r="AG9" i="70"/>
  <c r="C13" i="70"/>
  <c r="AN13" i="70" s="1"/>
  <c r="D13" i="70"/>
  <c r="E13" i="70"/>
  <c r="F13" i="70"/>
  <c r="G13" i="70"/>
  <c r="H13" i="70"/>
  <c r="I13" i="70"/>
  <c r="J13" i="70"/>
  <c r="K13" i="70"/>
  <c r="L13" i="70"/>
  <c r="M13" i="70"/>
  <c r="N13" i="70"/>
  <c r="O13" i="70"/>
  <c r="P13" i="70"/>
  <c r="Q13" i="70"/>
  <c r="R13" i="70"/>
  <c r="S13" i="70"/>
  <c r="T13" i="70"/>
  <c r="U13" i="70"/>
  <c r="V13" i="70"/>
  <c r="W13" i="70"/>
  <c r="X13" i="70"/>
  <c r="Y13" i="70"/>
  <c r="Z13" i="70"/>
  <c r="AA13" i="70"/>
  <c r="AB13" i="70"/>
  <c r="AI13" i="70" s="1"/>
  <c r="AC31" i="70"/>
  <c r="AC28" i="70"/>
  <c r="AN5" i="72"/>
  <c r="AG6" i="72"/>
  <c r="AG7" i="72"/>
  <c r="AG8" i="72"/>
  <c r="AG9" i="72"/>
  <c r="AG11" i="72"/>
  <c r="AG12" i="72"/>
  <c r="AG14" i="72"/>
  <c r="AG15" i="72"/>
  <c r="AD13" i="72"/>
  <c r="AF13" i="72" s="1"/>
  <c r="AD10" i="72"/>
  <c r="AF10" i="72" s="1"/>
  <c r="AH5" i="72"/>
  <c r="AD16" i="72" l="1"/>
  <c r="AF16" i="72" s="1"/>
  <c r="AG16" i="70"/>
  <c r="AD34" i="70"/>
  <c r="AD33" i="70"/>
  <c r="AE28" i="70"/>
  <c r="AE23" i="70"/>
  <c r="AD27" i="70"/>
  <c r="AD26" i="70"/>
  <c r="AE29" i="70"/>
  <c r="AE24" i="70"/>
  <c r="AE25" i="70"/>
  <c r="AF16" i="70"/>
  <c r="AD32" i="70"/>
  <c r="AE27" i="70"/>
  <c r="AE34" i="70"/>
  <c r="AD29" i="70"/>
  <c r="AE26" i="70"/>
  <c r="AO13" i="70"/>
  <c r="AD28" i="70"/>
  <c r="AD13" i="68"/>
  <c r="AE33" i="70"/>
  <c r="AE31" i="70"/>
  <c r="AE30" i="70"/>
  <c r="AC24" i="70"/>
  <c r="AC34" i="70"/>
  <c r="AC32" i="70"/>
  <c r="AC27" i="70"/>
  <c r="AC33" i="70"/>
  <c r="AC26" i="70"/>
  <c r="AC30" i="70"/>
  <c r="AC29" i="70"/>
  <c r="AC25" i="70"/>
  <c r="AC23" i="70"/>
  <c r="AN6" i="72"/>
  <c r="AN8" i="72"/>
  <c r="AN9" i="72"/>
  <c r="AN11" i="72"/>
  <c r="AN12" i="72"/>
  <c r="AN14" i="72"/>
  <c r="AN15" i="72"/>
  <c r="AH5" i="70"/>
  <c r="AJ5" i="70"/>
  <c r="AK5" i="70"/>
  <c r="AL5" i="70"/>
  <c r="AH6" i="70"/>
  <c r="AJ6" i="70"/>
  <c r="AK6" i="70"/>
  <c r="AL6" i="70"/>
  <c r="AM6" i="70"/>
  <c r="AH7" i="70"/>
  <c r="AJ7" i="70"/>
  <c r="AK7" i="70"/>
  <c r="AL7" i="70"/>
  <c r="AH8" i="70"/>
  <c r="AJ8" i="70"/>
  <c r="AK8" i="70"/>
  <c r="AL8" i="70"/>
  <c r="AM8" i="70"/>
  <c r="AH9" i="70"/>
  <c r="AJ9" i="70"/>
  <c r="AK9" i="70"/>
  <c r="AL9" i="70"/>
  <c r="AM9" i="70"/>
  <c r="C10" i="70"/>
  <c r="D10" i="70"/>
  <c r="D16" i="70" s="1"/>
  <c r="D25" i="70" s="1"/>
  <c r="E10" i="70"/>
  <c r="E16" i="70" s="1"/>
  <c r="E23" i="70" s="1"/>
  <c r="F10" i="70"/>
  <c r="F16" i="70" s="1"/>
  <c r="G10" i="70"/>
  <c r="G16" i="70" s="1"/>
  <c r="H10" i="70"/>
  <c r="H16" i="70" s="1"/>
  <c r="H31" i="70" s="1"/>
  <c r="I10" i="70"/>
  <c r="J10" i="70"/>
  <c r="J16" i="70" s="1"/>
  <c r="K10" i="70"/>
  <c r="K16" i="70" s="1"/>
  <c r="K33" i="70" s="1"/>
  <c r="L10" i="70"/>
  <c r="L16" i="70" s="1"/>
  <c r="L24" i="70" s="1"/>
  <c r="M10" i="70"/>
  <c r="N10" i="70"/>
  <c r="N16" i="70" s="1"/>
  <c r="O10" i="70"/>
  <c r="O16" i="70" s="1"/>
  <c r="O30" i="70" s="1"/>
  <c r="P10" i="70"/>
  <c r="P16" i="70" s="1"/>
  <c r="P30" i="70" s="1"/>
  <c r="Q10" i="70"/>
  <c r="Q16" i="70" s="1"/>
  <c r="R10" i="70"/>
  <c r="R16" i="70" s="1"/>
  <c r="S10" i="70"/>
  <c r="T10" i="70"/>
  <c r="U10" i="70"/>
  <c r="U16" i="70" s="1"/>
  <c r="V10" i="70"/>
  <c r="V16" i="70" s="1"/>
  <c r="W10" i="70"/>
  <c r="W16" i="70" s="1"/>
  <c r="W24" i="70" s="1"/>
  <c r="X10" i="70"/>
  <c r="X16" i="70" s="1"/>
  <c r="X24" i="70" s="1"/>
  <c r="Y10" i="70"/>
  <c r="Y16" i="70" s="1"/>
  <c r="Z10" i="70"/>
  <c r="AA10" i="70"/>
  <c r="AB10" i="70"/>
  <c r="AH11" i="70"/>
  <c r="AJ11" i="70"/>
  <c r="AK11" i="70"/>
  <c r="AL11" i="70"/>
  <c r="AM11" i="70"/>
  <c r="AH12" i="70"/>
  <c r="AJ12" i="70"/>
  <c r="AK12" i="70"/>
  <c r="AL12" i="70"/>
  <c r="AM12" i="70"/>
  <c r="AJ13" i="70"/>
  <c r="AM13" i="70"/>
  <c r="AH14" i="70"/>
  <c r="AJ14" i="70"/>
  <c r="AK14" i="70"/>
  <c r="AL14" i="70"/>
  <c r="AM14" i="70"/>
  <c r="AH15" i="70"/>
  <c r="AJ15" i="70"/>
  <c r="AK15" i="70"/>
  <c r="AL15" i="70"/>
  <c r="AM15" i="70"/>
  <c r="AH5" i="68"/>
  <c r="AK5" i="68"/>
  <c r="AL5" i="68"/>
  <c r="AM5" i="68"/>
  <c r="AH6" i="68"/>
  <c r="AJ6" i="68"/>
  <c r="AK6" i="68"/>
  <c r="AL6" i="68"/>
  <c r="AM6" i="68"/>
  <c r="AH7" i="68"/>
  <c r="AJ7" i="68"/>
  <c r="AK7" i="68"/>
  <c r="AL7" i="68"/>
  <c r="AM7" i="68"/>
  <c r="AH8" i="68"/>
  <c r="AJ8" i="68"/>
  <c r="AK8" i="68"/>
  <c r="AL8" i="68"/>
  <c r="AM8" i="68"/>
  <c r="AH9" i="68"/>
  <c r="AJ9" i="68"/>
  <c r="AK9" i="68"/>
  <c r="AL9" i="68"/>
  <c r="AM9" i="68"/>
  <c r="C10" i="68"/>
  <c r="D10" i="68"/>
  <c r="D13" i="68" s="1"/>
  <c r="D21" i="68" s="1"/>
  <c r="E10" i="68"/>
  <c r="E13" i="68" s="1"/>
  <c r="F10" i="68"/>
  <c r="G10" i="68"/>
  <c r="G13" i="68" s="1"/>
  <c r="H10" i="68"/>
  <c r="H13" i="68" s="1"/>
  <c r="I10" i="68"/>
  <c r="I13" i="68" s="1"/>
  <c r="I21" i="68" s="1"/>
  <c r="J10" i="68"/>
  <c r="K10" i="68"/>
  <c r="K13" i="68" s="1"/>
  <c r="L10" i="68"/>
  <c r="L13" i="68" s="1"/>
  <c r="M10" i="68"/>
  <c r="M13" i="68" s="1"/>
  <c r="N10" i="68"/>
  <c r="O10" i="68"/>
  <c r="O13" i="68" s="1"/>
  <c r="P10" i="68"/>
  <c r="P13" i="68" s="1"/>
  <c r="Q10" i="68"/>
  <c r="Q13" i="68" s="1"/>
  <c r="R10" i="68"/>
  <c r="S10" i="68"/>
  <c r="T10" i="68"/>
  <c r="T13" i="68" s="1"/>
  <c r="T21" i="68" s="1"/>
  <c r="U10" i="68"/>
  <c r="U13" i="68" s="1"/>
  <c r="V10" i="68"/>
  <c r="W10" i="68"/>
  <c r="W13" i="68" s="1"/>
  <c r="X10" i="68"/>
  <c r="X13" i="68" s="1"/>
  <c r="Y10" i="68"/>
  <c r="Y13" i="68" s="1"/>
  <c r="Y21" i="68" s="1"/>
  <c r="Z10" i="68"/>
  <c r="AA10" i="68"/>
  <c r="AK10" i="68" s="1"/>
  <c r="AB10" i="68"/>
  <c r="AC10" i="68"/>
  <c r="AG10" i="68" s="1"/>
  <c r="AH11" i="68"/>
  <c r="AJ11" i="68"/>
  <c r="AK11" i="68"/>
  <c r="AL11" i="68"/>
  <c r="AM11" i="68"/>
  <c r="AH12" i="68"/>
  <c r="AJ12" i="68"/>
  <c r="AK12" i="68"/>
  <c r="AL12" i="68"/>
  <c r="AM12" i="68"/>
  <c r="AD29" i="72" l="1"/>
  <c r="AD25" i="72"/>
  <c r="AD33" i="72"/>
  <c r="AD31" i="72"/>
  <c r="AD34" i="72"/>
  <c r="AD26" i="72"/>
  <c r="AD30" i="72"/>
  <c r="AD32" i="72"/>
  <c r="AD27" i="72"/>
  <c r="AD23" i="72"/>
  <c r="AD24" i="72"/>
  <c r="AD28" i="72"/>
  <c r="AI10" i="70"/>
  <c r="K25" i="70"/>
  <c r="P32" i="70"/>
  <c r="G28" i="70"/>
  <c r="K27" i="70"/>
  <c r="L28" i="70"/>
  <c r="W29" i="70"/>
  <c r="P28" i="70"/>
  <c r="F29" i="70"/>
  <c r="F33" i="70"/>
  <c r="F31" i="70"/>
  <c r="F24" i="70"/>
  <c r="F26" i="70"/>
  <c r="F30" i="70"/>
  <c r="F25" i="70"/>
  <c r="F27" i="70"/>
  <c r="R26" i="70"/>
  <c r="R23" i="70"/>
  <c r="R29" i="70"/>
  <c r="R31" i="70"/>
  <c r="R32" i="70"/>
  <c r="V31" i="70"/>
  <c r="V29" i="70"/>
  <c r="V30" i="70"/>
  <c r="V32" i="70"/>
  <c r="V34" i="70"/>
  <c r="V27" i="70"/>
  <c r="V26" i="70"/>
  <c r="J29" i="70"/>
  <c r="J26" i="70"/>
  <c r="J27" i="70"/>
  <c r="J33" i="70"/>
  <c r="J24" i="70"/>
  <c r="J23" i="70"/>
  <c r="J25" i="70"/>
  <c r="J30" i="70"/>
  <c r="J32" i="70"/>
  <c r="J28" i="70"/>
  <c r="K24" i="70"/>
  <c r="P24" i="70"/>
  <c r="W33" i="70"/>
  <c r="F28" i="70"/>
  <c r="L27" i="70"/>
  <c r="AB13" i="68"/>
  <c r="AI10" i="68"/>
  <c r="O28" i="70"/>
  <c r="K34" i="70"/>
  <c r="L30" i="70"/>
  <c r="T16" i="70"/>
  <c r="T34" i="70" s="1"/>
  <c r="E28" i="70"/>
  <c r="AN10" i="70"/>
  <c r="AO10" i="70"/>
  <c r="W27" i="70"/>
  <c r="W34" i="70"/>
  <c r="P26" i="70"/>
  <c r="Q28" i="70"/>
  <c r="AB16" i="70"/>
  <c r="AB24" i="70" s="1"/>
  <c r="C13" i="68"/>
  <c r="AO13" i="68" s="1"/>
  <c r="AO10" i="68"/>
  <c r="AN10" i="68"/>
  <c r="W23" i="70"/>
  <c r="Y28" i="70"/>
  <c r="K28" i="70"/>
  <c r="V28" i="70"/>
  <c r="Z16" i="70"/>
  <c r="Z31" i="70" s="1"/>
  <c r="AF13" i="68"/>
  <c r="AD27" i="68"/>
  <c r="AD22" i="68"/>
  <c r="AD20" i="68"/>
  <c r="AD28" i="68"/>
  <c r="AD26" i="68"/>
  <c r="AD21" i="68"/>
  <c r="AD25" i="68"/>
  <c r="AD23" i="68"/>
  <c r="AD24" i="68"/>
  <c r="N32" i="70"/>
  <c r="N30" i="70"/>
  <c r="N29" i="70"/>
  <c r="N33" i="70"/>
  <c r="G25" i="70"/>
  <c r="G30" i="70"/>
  <c r="G31" i="70"/>
  <c r="G32" i="70"/>
  <c r="G29" i="70"/>
  <c r="Y25" i="70"/>
  <c r="Y27" i="70"/>
  <c r="Y29" i="70"/>
  <c r="Y34" i="70"/>
  <c r="Y32" i="70"/>
  <c r="Y26" i="70"/>
  <c r="Y31" i="70"/>
  <c r="Y24" i="70"/>
  <c r="U24" i="70"/>
  <c r="U25" i="70"/>
  <c r="U29" i="70"/>
  <c r="U33" i="70"/>
  <c r="U23" i="70"/>
  <c r="Q23" i="70"/>
  <c r="Q30" i="70"/>
  <c r="Q25" i="70"/>
  <c r="Q32" i="70"/>
  <c r="Q29" i="70"/>
  <c r="Q24" i="70"/>
  <c r="Q31" i="70"/>
  <c r="M16" i="70"/>
  <c r="M28" i="70" s="1"/>
  <c r="I16" i="70"/>
  <c r="I28" i="70" s="1"/>
  <c r="E24" i="70"/>
  <c r="E31" i="70"/>
  <c r="E29" i="70"/>
  <c r="E25" i="70"/>
  <c r="E27" i="70"/>
  <c r="G24" i="70"/>
  <c r="D24" i="70"/>
  <c r="G34" i="70"/>
  <c r="N34" i="70"/>
  <c r="N25" i="70"/>
  <c r="U26" i="70"/>
  <c r="Y23" i="70"/>
  <c r="E32" i="70"/>
  <c r="U28" i="70"/>
  <c r="G26" i="70"/>
  <c r="Y30" i="70"/>
  <c r="Q33" i="70"/>
  <c r="R34" i="70"/>
  <c r="R33" i="70"/>
  <c r="R27" i="70"/>
  <c r="O25" i="70"/>
  <c r="O24" i="70"/>
  <c r="O27" i="70"/>
  <c r="P23" i="70"/>
  <c r="P34" i="70"/>
  <c r="P33" i="70"/>
  <c r="L23" i="70"/>
  <c r="L29" i="70"/>
  <c r="L34" i="70"/>
  <c r="D28" i="70"/>
  <c r="G27" i="70"/>
  <c r="O23" i="70"/>
  <c r="D33" i="70"/>
  <c r="L33" i="70"/>
  <c r="P29" i="70"/>
  <c r="R28" i="70"/>
  <c r="R24" i="70"/>
  <c r="N28" i="70"/>
  <c r="N23" i="70"/>
  <c r="E34" i="70"/>
  <c r="E33" i="70"/>
  <c r="E30" i="70"/>
  <c r="U32" i="70"/>
  <c r="L31" i="70"/>
  <c r="L26" i="70"/>
  <c r="AB23" i="70"/>
  <c r="G33" i="70"/>
  <c r="Q27" i="70"/>
  <c r="Q34" i="70"/>
  <c r="O26" i="70"/>
  <c r="U31" i="70"/>
  <c r="V23" i="70"/>
  <c r="V33" i="70"/>
  <c r="AK10" i="70"/>
  <c r="AA16" i="70"/>
  <c r="AA28" i="70" s="1"/>
  <c r="W25" i="70"/>
  <c r="W30" i="70"/>
  <c r="W32" i="70"/>
  <c r="W26" i="70"/>
  <c r="S16" i="70"/>
  <c r="K29" i="70"/>
  <c r="K26" i="70"/>
  <c r="K23" i="70"/>
  <c r="C16" i="70"/>
  <c r="N27" i="70"/>
  <c r="N31" i="70"/>
  <c r="G23" i="70"/>
  <c r="K32" i="70"/>
  <c r="O32" i="70"/>
  <c r="W28" i="70"/>
  <c r="D29" i="70"/>
  <c r="L25" i="70"/>
  <c r="P25" i="70"/>
  <c r="W31" i="70"/>
  <c r="O33" i="70"/>
  <c r="O31" i="70"/>
  <c r="K30" i="70"/>
  <c r="K31" i="70"/>
  <c r="O34" i="70"/>
  <c r="R25" i="70"/>
  <c r="R30" i="70"/>
  <c r="V25" i="70"/>
  <c r="V24" i="70"/>
  <c r="N26" i="70"/>
  <c r="N24" i="70"/>
  <c r="E26" i="70"/>
  <c r="U27" i="70"/>
  <c r="U34" i="70"/>
  <c r="P27" i="70"/>
  <c r="U30" i="70"/>
  <c r="Y33" i="70"/>
  <c r="L32" i="70"/>
  <c r="P31" i="70"/>
  <c r="Q26" i="70"/>
  <c r="O29" i="70"/>
  <c r="F23" i="70"/>
  <c r="F34" i="70"/>
  <c r="F32" i="70"/>
  <c r="T33" i="70"/>
  <c r="T27" i="70"/>
  <c r="J31" i="70"/>
  <c r="J34" i="70"/>
  <c r="H24" i="68"/>
  <c r="H21" i="68"/>
  <c r="G22" i="68"/>
  <c r="G21" i="68"/>
  <c r="S13" i="68"/>
  <c r="S26" i="68" s="1"/>
  <c r="AH10" i="68"/>
  <c r="M23" i="68"/>
  <c r="M26" i="68"/>
  <c r="M27" i="68"/>
  <c r="H25" i="68"/>
  <c r="I23" i="68"/>
  <c r="G25" i="68"/>
  <c r="G28" i="68"/>
  <c r="I22" i="68"/>
  <c r="AA13" i="68"/>
  <c r="AA28" i="68" s="1"/>
  <c r="X22" i="68"/>
  <c r="X24" i="68"/>
  <c r="X21" i="68"/>
  <c r="X26" i="68"/>
  <c r="P20" i="68"/>
  <c r="P21" i="68"/>
  <c r="P26" i="68"/>
  <c r="P24" i="68"/>
  <c r="P28" i="68"/>
  <c r="L28" i="68"/>
  <c r="L20" i="68"/>
  <c r="L21" i="68"/>
  <c r="L26" i="68"/>
  <c r="L24" i="68"/>
  <c r="L25" i="68"/>
  <c r="W22" i="68"/>
  <c r="W28" i="68"/>
  <c r="W21" i="68"/>
  <c r="W24" i="68"/>
  <c r="W20" i="68"/>
  <c r="W27" i="68"/>
  <c r="W23" i="68"/>
  <c r="O22" i="68"/>
  <c r="O24" i="68"/>
  <c r="O27" i="68"/>
  <c r="O21" i="68"/>
  <c r="O23" i="68"/>
  <c r="O28" i="68"/>
  <c r="O20" i="68"/>
  <c r="K22" i="68"/>
  <c r="K21" i="68"/>
  <c r="K25" i="68"/>
  <c r="K20" i="68"/>
  <c r="K24" i="68"/>
  <c r="K27" i="68"/>
  <c r="K23" i="68"/>
  <c r="K28" i="68"/>
  <c r="AL10" i="68"/>
  <c r="P25" i="68"/>
  <c r="M21" i="68"/>
  <c r="G27" i="68"/>
  <c r="H26" i="68"/>
  <c r="X25" i="68"/>
  <c r="O25" i="68"/>
  <c r="G23" i="68"/>
  <c r="Y22" i="68"/>
  <c r="AC13" i="68"/>
  <c r="W25" i="68"/>
  <c r="M25" i="68"/>
  <c r="G24" i="68"/>
  <c r="Y23" i="68"/>
  <c r="G20" i="68"/>
  <c r="Y25" i="68"/>
  <c r="I25" i="68"/>
  <c r="H29" i="70"/>
  <c r="H28" i="70"/>
  <c r="H24" i="70"/>
  <c r="H25" i="70"/>
  <c r="H33" i="70"/>
  <c r="X23" i="70"/>
  <c r="X27" i="70"/>
  <c r="X34" i="70"/>
  <c r="X26" i="70"/>
  <c r="X30" i="70"/>
  <c r="X32" i="70"/>
  <c r="X28" i="70"/>
  <c r="X31" i="70"/>
  <c r="X33" i="70"/>
  <c r="D30" i="70"/>
  <c r="D32" i="70"/>
  <c r="D23" i="70"/>
  <c r="D26" i="70"/>
  <c r="D27" i="70"/>
  <c r="D34" i="70"/>
  <c r="D31" i="70"/>
  <c r="X29" i="70"/>
  <c r="X25" i="70"/>
  <c r="H23" i="70"/>
  <c r="H26" i="70"/>
  <c r="H27" i="70"/>
  <c r="H34" i="70"/>
  <c r="H30" i="70"/>
  <c r="H32" i="70"/>
  <c r="AM10" i="70"/>
  <c r="AJ10" i="70"/>
  <c r="AH10" i="70"/>
  <c r="AL10" i="70"/>
  <c r="AK13" i="70"/>
  <c r="AH13" i="70"/>
  <c r="AL13" i="70"/>
  <c r="U20" i="68"/>
  <c r="U24" i="68"/>
  <c r="U28" i="68"/>
  <c r="U22" i="68"/>
  <c r="U23" i="68"/>
  <c r="U21" i="68"/>
  <c r="U26" i="68"/>
  <c r="U27" i="68"/>
  <c r="Q20" i="68"/>
  <c r="Q24" i="68"/>
  <c r="Q28" i="68"/>
  <c r="Q21" i="68"/>
  <c r="Q22" i="68"/>
  <c r="Q25" i="68"/>
  <c r="Q26" i="68"/>
  <c r="Q27" i="68"/>
  <c r="Q23" i="68"/>
  <c r="E20" i="68"/>
  <c r="E24" i="68"/>
  <c r="E28" i="68"/>
  <c r="E22" i="68"/>
  <c r="E23" i="68"/>
  <c r="E21" i="68"/>
  <c r="E26" i="68"/>
  <c r="E27" i="68"/>
  <c r="T20" i="68"/>
  <c r="X23" i="68"/>
  <c r="X27" i="68"/>
  <c r="M20" i="68"/>
  <c r="M24" i="68"/>
  <c r="M28" i="68"/>
  <c r="H23" i="68"/>
  <c r="H27" i="68"/>
  <c r="H22" i="68"/>
  <c r="T28" i="68"/>
  <c r="D28" i="68"/>
  <c r="U25" i="68"/>
  <c r="E25" i="68"/>
  <c r="L23" i="68"/>
  <c r="L27" i="68"/>
  <c r="L22" i="68"/>
  <c r="X28" i="68"/>
  <c r="H28" i="68"/>
  <c r="Y27" i="68"/>
  <c r="I27" i="68"/>
  <c r="Y26" i="68"/>
  <c r="T26" i="68"/>
  <c r="I26" i="68"/>
  <c r="D26" i="68"/>
  <c r="T25" i="68"/>
  <c r="D25" i="68"/>
  <c r="T24" i="68"/>
  <c r="D24" i="68"/>
  <c r="M22" i="68"/>
  <c r="X20" i="68"/>
  <c r="H20" i="68"/>
  <c r="P23" i="68"/>
  <c r="P27" i="68"/>
  <c r="P22" i="68"/>
  <c r="Y20" i="68"/>
  <c r="Y24" i="68"/>
  <c r="Y28" i="68"/>
  <c r="T23" i="68"/>
  <c r="T27" i="68"/>
  <c r="T22" i="68"/>
  <c r="I20" i="68"/>
  <c r="I24" i="68"/>
  <c r="I28" i="68"/>
  <c r="D23" i="68"/>
  <c r="D27" i="68"/>
  <c r="D22" i="68"/>
  <c r="Z13" i="68"/>
  <c r="Z25" i="68" s="1"/>
  <c r="AJ10" i="68"/>
  <c r="V13" i="68"/>
  <c r="R13" i="68"/>
  <c r="R25" i="68" s="1"/>
  <c r="N13" i="68"/>
  <c r="J13" i="68"/>
  <c r="J25" i="68" s="1"/>
  <c r="F13" i="68"/>
  <c r="D20" i="68"/>
  <c r="AM10" i="68"/>
  <c r="W26" i="68"/>
  <c r="O26" i="68"/>
  <c r="K26" i="68"/>
  <c r="G26" i="68"/>
  <c r="AH14" i="72"/>
  <c r="AH12" i="72"/>
  <c r="AH11" i="72"/>
  <c r="AH9" i="72"/>
  <c r="AH8" i="72"/>
  <c r="AH7" i="72"/>
  <c r="AH6" i="72"/>
  <c r="AH15" i="72"/>
  <c r="AJ5" i="72"/>
  <c r="AM15" i="72"/>
  <c r="AM14" i="72"/>
  <c r="AM12" i="72"/>
  <c r="AM11" i="72"/>
  <c r="AM9" i="72"/>
  <c r="AM8" i="72"/>
  <c r="AM7" i="72"/>
  <c r="AM6" i="72"/>
  <c r="AM5" i="72"/>
  <c r="AC13" i="72"/>
  <c r="AG13" i="72" s="1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AC10" i="72"/>
  <c r="AB10" i="72"/>
  <c r="AA10" i="72"/>
  <c r="Z10" i="72"/>
  <c r="Y10" i="72"/>
  <c r="X10" i="72"/>
  <c r="W10" i="72"/>
  <c r="V10" i="72"/>
  <c r="U10" i="72"/>
  <c r="T10" i="72"/>
  <c r="S10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AJ14" i="72"/>
  <c r="AJ8" i="72"/>
  <c r="AK12" i="72"/>
  <c r="AK7" i="72"/>
  <c r="AL12" i="72"/>
  <c r="AK5" i="72"/>
  <c r="AL6" i="72"/>
  <c r="AL9" i="72"/>
  <c r="AL11" i="72"/>
  <c r="AJ12" i="72"/>
  <c r="AJ6" i="72"/>
  <c r="AL7" i="72"/>
  <c r="AK8" i="72"/>
  <c r="AJ9" i="72"/>
  <c r="AL14" i="72"/>
  <c r="AL5" i="72"/>
  <c r="AK6" i="72"/>
  <c r="AJ7" i="72"/>
  <c r="AL8" i="72"/>
  <c r="AK9" i="72"/>
  <c r="AK11" i="72"/>
  <c r="AJ11" i="72"/>
  <c r="AK14" i="72"/>
  <c r="AJ15" i="72"/>
  <c r="AL15" i="72"/>
  <c r="AK15" i="72"/>
  <c r="AI13" i="68" l="1"/>
  <c r="C26" i="68"/>
  <c r="S21" i="68"/>
  <c r="S20" i="68"/>
  <c r="S27" i="68"/>
  <c r="C28" i="68"/>
  <c r="C21" i="68"/>
  <c r="C25" i="68"/>
  <c r="C24" i="68"/>
  <c r="AK13" i="68"/>
  <c r="C20" i="68"/>
  <c r="C27" i="68"/>
  <c r="C23" i="68"/>
  <c r="C22" i="68"/>
  <c r="AB26" i="68"/>
  <c r="AB24" i="68"/>
  <c r="AB22" i="68"/>
  <c r="AH13" i="68"/>
  <c r="AI10" i="72"/>
  <c r="T26" i="70"/>
  <c r="Z26" i="70"/>
  <c r="AB28" i="70"/>
  <c r="Z28" i="70"/>
  <c r="T31" i="70"/>
  <c r="AB31" i="70"/>
  <c r="T28" i="70"/>
  <c r="T32" i="70"/>
  <c r="T25" i="70"/>
  <c r="AB26" i="70"/>
  <c r="T23" i="70"/>
  <c r="T29" i="70"/>
  <c r="AB30" i="70"/>
  <c r="AB32" i="70"/>
  <c r="AB25" i="70"/>
  <c r="AI13" i="72"/>
  <c r="Q16" i="72"/>
  <c r="Q28" i="72" s="1"/>
  <c r="Y16" i="72"/>
  <c r="Y33" i="72" s="1"/>
  <c r="AB20" i="68"/>
  <c r="AN13" i="68"/>
  <c r="AN16" i="70"/>
  <c r="AO16" i="70"/>
  <c r="AN10" i="72"/>
  <c r="AO10" i="72"/>
  <c r="C16" i="72"/>
  <c r="AO16" i="72" s="1"/>
  <c r="AB27" i="68"/>
  <c r="AB25" i="68"/>
  <c r="Z23" i="70"/>
  <c r="Z34" i="70"/>
  <c r="Z32" i="70"/>
  <c r="Z24" i="70"/>
  <c r="Z25" i="70"/>
  <c r="Z27" i="70"/>
  <c r="Z29" i="70"/>
  <c r="Z33" i="70"/>
  <c r="Z30" i="70"/>
  <c r="AI16" i="70"/>
  <c r="AB34" i="70"/>
  <c r="AB29" i="70"/>
  <c r="AB27" i="70"/>
  <c r="AB33" i="70"/>
  <c r="T30" i="70"/>
  <c r="T24" i="70"/>
  <c r="AN13" i="72"/>
  <c r="AO13" i="72"/>
  <c r="AB28" i="68"/>
  <c r="AB23" i="68"/>
  <c r="U16" i="72"/>
  <c r="U28" i="72" s="1"/>
  <c r="AH10" i="72"/>
  <c r="AG10" i="72"/>
  <c r="AL13" i="68"/>
  <c r="AB21" i="68"/>
  <c r="C28" i="70"/>
  <c r="C34" i="70"/>
  <c r="C32" i="70"/>
  <c r="C26" i="70"/>
  <c r="C23" i="70"/>
  <c r="C30" i="70"/>
  <c r="C31" i="70"/>
  <c r="C33" i="70"/>
  <c r="C27" i="70"/>
  <c r="C24" i="70"/>
  <c r="C29" i="70"/>
  <c r="C25" i="70"/>
  <c r="S25" i="70"/>
  <c r="S34" i="70"/>
  <c r="S31" i="70"/>
  <c r="S29" i="70"/>
  <c r="S26" i="70"/>
  <c r="S33" i="70"/>
  <c r="S32" i="70"/>
  <c r="S23" i="70"/>
  <c r="S30" i="70"/>
  <c r="S27" i="70"/>
  <c r="S24" i="70"/>
  <c r="I25" i="70"/>
  <c r="I27" i="70"/>
  <c r="I26" i="70"/>
  <c r="I30" i="70"/>
  <c r="I24" i="70"/>
  <c r="I34" i="70"/>
  <c r="I29" i="70"/>
  <c r="I33" i="70"/>
  <c r="I32" i="70"/>
  <c r="I31" i="70"/>
  <c r="I23" i="70"/>
  <c r="AJ16" i="70"/>
  <c r="S28" i="70"/>
  <c r="AA29" i="70"/>
  <c r="AA31" i="70"/>
  <c r="AA23" i="70"/>
  <c r="AA26" i="70"/>
  <c r="AA30" i="70"/>
  <c r="AA32" i="70"/>
  <c r="AA34" i="70"/>
  <c r="AA25" i="70"/>
  <c r="AA33" i="70"/>
  <c r="AA27" i="70"/>
  <c r="AA24" i="70"/>
  <c r="M24" i="70"/>
  <c r="M23" i="70"/>
  <c r="M27" i="70"/>
  <c r="M29" i="70"/>
  <c r="M34" i="70"/>
  <c r="M25" i="70"/>
  <c r="M32" i="70"/>
  <c r="M26" i="70"/>
  <c r="M30" i="70"/>
  <c r="M33" i="70"/>
  <c r="M31" i="70"/>
  <c r="AC28" i="68"/>
  <c r="AG13" i="68"/>
  <c r="AM13" i="68"/>
  <c r="AC24" i="68"/>
  <c r="AC20" i="68"/>
  <c r="AA26" i="68"/>
  <c r="AA23" i="68"/>
  <c r="AA21" i="68"/>
  <c r="AA24" i="68"/>
  <c r="AA25" i="68"/>
  <c r="S22" i="68"/>
  <c r="S23" i="68"/>
  <c r="S24" i="68"/>
  <c r="S28" i="68"/>
  <c r="S25" i="68"/>
  <c r="AA22" i="68"/>
  <c r="AA27" i="68"/>
  <c r="AA20" i="68"/>
  <c r="AC25" i="68"/>
  <c r="AC27" i="68"/>
  <c r="AC23" i="68"/>
  <c r="AC22" i="68"/>
  <c r="AC26" i="68"/>
  <c r="AC21" i="68"/>
  <c r="D16" i="72"/>
  <c r="D33" i="72" s="1"/>
  <c r="T16" i="72"/>
  <c r="T26" i="72" s="1"/>
  <c r="R16" i="72"/>
  <c r="R29" i="72" s="1"/>
  <c r="V16" i="72"/>
  <c r="V23" i="72" s="1"/>
  <c r="Z16" i="72"/>
  <c r="Z24" i="72" s="1"/>
  <c r="O16" i="72"/>
  <c r="O31" i="72" s="1"/>
  <c r="S16" i="72"/>
  <c r="S30" i="72" s="1"/>
  <c r="W16" i="72"/>
  <c r="W23" i="72" s="1"/>
  <c r="AA16" i="72"/>
  <c r="AA25" i="72" s="1"/>
  <c r="AB16" i="72"/>
  <c r="AB32" i="72" s="1"/>
  <c r="AK16" i="70"/>
  <c r="AM16" i="70"/>
  <c r="AL16" i="70"/>
  <c r="AH16" i="70"/>
  <c r="F21" i="68"/>
  <c r="F20" i="68"/>
  <c r="F26" i="68"/>
  <c r="F27" i="68"/>
  <c r="F28" i="68"/>
  <c r="F22" i="68"/>
  <c r="F23" i="68"/>
  <c r="F24" i="68"/>
  <c r="N21" i="68"/>
  <c r="N20" i="68"/>
  <c r="N23" i="68"/>
  <c r="N24" i="68"/>
  <c r="N26" i="68"/>
  <c r="N27" i="68"/>
  <c r="N28" i="68"/>
  <c r="N22" i="68"/>
  <c r="V21" i="68"/>
  <c r="V20" i="68"/>
  <c r="V28" i="68"/>
  <c r="V22" i="68"/>
  <c r="V23" i="68"/>
  <c r="V24" i="68"/>
  <c r="V26" i="68"/>
  <c r="V27" i="68"/>
  <c r="J21" i="68"/>
  <c r="J20" i="68"/>
  <c r="J22" i="68"/>
  <c r="J23" i="68"/>
  <c r="J24" i="68"/>
  <c r="J26" i="68"/>
  <c r="J27" i="68"/>
  <c r="J28" i="68"/>
  <c r="R21" i="68"/>
  <c r="R20" i="68"/>
  <c r="R23" i="68"/>
  <c r="R22" i="68"/>
  <c r="R26" i="68"/>
  <c r="R27" i="68"/>
  <c r="R24" i="68"/>
  <c r="R28" i="68"/>
  <c r="F25" i="68"/>
  <c r="N25" i="68"/>
  <c r="V25" i="68"/>
  <c r="Z21" i="68"/>
  <c r="Z20" i="68"/>
  <c r="AJ13" i="68"/>
  <c r="Z22" i="68"/>
  <c r="Z23" i="68"/>
  <c r="Z24" i="68"/>
  <c r="Z26" i="68"/>
  <c r="Z27" i="68"/>
  <c r="Z28" i="68"/>
  <c r="AK13" i="72"/>
  <c r="AM10" i="72"/>
  <c r="E16" i="72"/>
  <c r="E32" i="72" s="1"/>
  <c r="F16" i="72"/>
  <c r="F31" i="72" s="1"/>
  <c r="G16" i="72"/>
  <c r="G31" i="72" s="1"/>
  <c r="H16" i="72"/>
  <c r="H33" i="72" s="1"/>
  <c r="I16" i="72"/>
  <c r="I25" i="72" s="1"/>
  <c r="J16" i="72"/>
  <c r="J23" i="72" s="1"/>
  <c r="K16" i="72"/>
  <c r="K27" i="72" s="1"/>
  <c r="L16" i="72"/>
  <c r="L27" i="72" s="1"/>
  <c r="M16" i="72"/>
  <c r="M25" i="72" s="1"/>
  <c r="N16" i="72"/>
  <c r="N24" i="72" s="1"/>
  <c r="P16" i="72"/>
  <c r="P27" i="72" s="1"/>
  <c r="Q33" i="72"/>
  <c r="T24" i="72"/>
  <c r="T23" i="72"/>
  <c r="U32" i="72"/>
  <c r="U33" i="72"/>
  <c r="X16" i="72"/>
  <c r="X24" i="72" s="1"/>
  <c r="Y24" i="72"/>
  <c r="Y23" i="72"/>
  <c r="Y26" i="72"/>
  <c r="Y29" i="72"/>
  <c r="Y30" i="72"/>
  <c r="AH13" i="72"/>
  <c r="AB23" i="72"/>
  <c r="AL10" i="72"/>
  <c r="AM13" i="72"/>
  <c r="AC16" i="72"/>
  <c r="T28" i="72"/>
  <c r="AB26" i="72"/>
  <c r="T29" i="72"/>
  <c r="Y25" i="72"/>
  <c r="AL13" i="72"/>
  <c r="AJ13" i="72"/>
  <c r="AJ10" i="72"/>
  <c r="AK10" i="72"/>
  <c r="Q30" i="72" l="1"/>
  <c r="U27" i="72"/>
  <c r="Q32" i="72"/>
  <c r="Q24" i="72"/>
  <c r="Q34" i="72"/>
  <c r="U29" i="72"/>
  <c r="Q29" i="72"/>
  <c r="U30" i="72"/>
  <c r="Q26" i="72"/>
  <c r="T33" i="72"/>
  <c r="U34" i="72"/>
  <c r="U31" i="72"/>
  <c r="U24" i="72"/>
  <c r="Q25" i="72"/>
  <c r="U23" i="72"/>
  <c r="Q27" i="72"/>
  <c r="R31" i="72"/>
  <c r="Q23" i="72"/>
  <c r="U26" i="72"/>
  <c r="R27" i="72"/>
  <c r="Q31" i="72"/>
  <c r="U25" i="72"/>
  <c r="T25" i="72"/>
  <c r="Z29" i="72"/>
  <c r="Z27" i="72"/>
  <c r="Z28" i="72"/>
  <c r="Z25" i="72"/>
  <c r="Z34" i="72"/>
  <c r="Y28" i="72"/>
  <c r="Y32" i="72"/>
  <c r="Y34" i="72"/>
  <c r="Y31" i="72"/>
  <c r="Y27" i="72"/>
  <c r="D26" i="72"/>
  <c r="D24" i="72"/>
  <c r="AA32" i="72"/>
  <c r="D25" i="72"/>
  <c r="Z32" i="72"/>
  <c r="AJ16" i="72"/>
  <c r="AA26" i="72"/>
  <c r="D28" i="72"/>
  <c r="D29" i="72"/>
  <c r="D23" i="72"/>
  <c r="D31" i="72"/>
  <c r="AC23" i="72"/>
  <c r="AH16" i="72"/>
  <c r="AG16" i="72"/>
  <c r="AA33" i="72"/>
  <c r="D30" i="72"/>
  <c r="D32" i="72"/>
  <c r="AA34" i="72"/>
  <c r="AA29" i="72"/>
  <c r="D27" i="72"/>
  <c r="Z26" i="72"/>
  <c r="D34" i="72"/>
  <c r="AA23" i="72"/>
  <c r="AB28" i="72"/>
  <c r="AI16" i="72"/>
  <c r="S26" i="72"/>
  <c r="V26" i="72"/>
  <c r="R30" i="72"/>
  <c r="R32" i="72"/>
  <c r="AB30" i="72"/>
  <c r="T34" i="72"/>
  <c r="T27" i="72"/>
  <c r="O23" i="72"/>
  <c r="W27" i="72"/>
  <c r="S34" i="72"/>
  <c r="S32" i="72"/>
  <c r="O29" i="72"/>
  <c r="R25" i="72"/>
  <c r="W26" i="72"/>
  <c r="S33" i="72"/>
  <c r="S25" i="72"/>
  <c r="V29" i="72"/>
  <c r="W32" i="72"/>
  <c r="S28" i="72"/>
  <c r="R33" i="72"/>
  <c r="V31" i="72"/>
  <c r="W34" i="72"/>
  <c r="W30" i="72"/>
  <c r="W25" i="72"/>
  <c r="V34" i="72"/>
  <c r="V28" i="72"/>
  <c r="V24" i="72"/>
  <c r="R24" i="72"/>
  <c r="R34" i="72"/>
  <c r="W28" i="72"/>
  <c r="W31" i="72"/>
  <c r="W24" i="72"/>
  <c r="V33" i="72"/>
  <c r="V30" i="72"/>
  <c r="S23" i="72"/>
  <c r="S24" i="72"/>
  <c r="S31" i="72"/>
  <c r="R28" i="72"/>
  <c r="R23" i="72"/>
  <c r="R26" i="72"/>
  <c r="T30" i="72"/>
  <c r="T32" i="72"/>
  <c r="V27" i="72"/>
  <c r="V25" i="72"/>
  <c r="W33" i="72"/>
  <c r="W29" i="72"/>
  <c r="V32" i="72"/>
  <c r="T31" i="72"/>
  <c r="S29" i="72"/>
  <c r="S27" i="72"/>
  <c r="O24" i="72"/>
  <c r="AB27" i="72"/>
  <c r="O25" i="72"/>
  <c r="AB29" i="72"/>
  <c r="AB34" i="72"/>
  <c r="AB33" i="72"/>
  <c r="AB31" i="72"/>
  <c r="AB25" i="72"/>
  <c r="AA24" i="72"/>
  <c r="AA28" i="72"/>
  <c r="AA30" i="72"/>
  <c r="Z33" i="72"/>
  <c r="O32" i="72"/>
  <c r="O26" i="72"/>
  <c r="O34" i="72"/>
  <c r="AB24" i="72"/>
  <c r="O30" i="72"/>
  <c r="O27" i="72"/>
  <c r="Z31" i="72"/>
  <c r="Z23" i="72"/>
  <c r="Z30" i="72"/>
  <c r="AA31" i="72"/>
  <c r="AA27" i="72"/>
  <c r="O28" i="72"/>
  <c r="O33" i="72"/>
  <c r="I24" i="72"/>
  <c r="F26" i="72"/>
  <c r="X32" i="72"/>
  <c r="X34" i="72"/>
  <c r="N25" i="72"/>
  <c r="K26" i="72"/>
  <c r="J28" i="72"/>
  <c r="L30" i="72"/>
  <c r="N34" i="72"/>
  <c r="C25" i="72"/>
  <c r="AN16" i="72"/>
  <c r="P32" i="72"/>
  <c r="N30" i="72"/>
  <c r="L26" i="72"/>
  <c r="J33" i="72"/>
  <c r="E28" i="72"/>
  <c r="C29" i="72"/>
  <c r="C28" i="72"/>
  <c r="C32" i="72"/>
  <c r="C34" i="72"/>
  <c r="AL16" i="72"/>
  <c r="C23" i="72"/>
  <c r="C31" i="72"/>
  <c r="C27" i="72"/>
  <c r="AK16" i="72"/>
  <c r="C24" i="72"/>
  <c r="C26" i="72"/>
  <c r="C30" i="72"/>
  <c r="C33" i="72"/>
  <c r="E33" i="72"/>
  <c r="E23" i="72"/>
  <c r="E34" i="72"/>
  <c r="E26" i="72"/>
  <c r="E24" i="72"/>
  <c r="E25" i="72"/>
  <c r="E27" i="72"/>
  <c r="E29" i="72"/>
  <c r="E30" i="72"/>
  <c r="E31" i="72"/>
  <c r="F29" i="72"/>
  <c r="F25" i="72"/>
  <c r="F32" i="72"/>
  <c r="F30" i="72"/>
  <c r="F23" i="72"/>
  <c r="F27" i="72"/>
  <c r="F28" i="72"/>
  <c r="F33" i="72"/>
  <c r="F34" i="72"/>
  <c r="F24" i="72"/>
  <c r="G34" i="72"/>
  <c r="G33" i="72"/>
  <c r="G30" i="72"/>
  <c r="G32" i="72"/>
  <c r="G28" i="72"/>
  <c r="G29" i="72"/>
  <c r="G23" i="72"/>
  <c r="G27" i="72"/>
  <c r="G24" i="72"/>
  <c r="G25" i="72"/>
  <c r="G26" i="72"/>
  <c r="H23" i="72"/>
  <c r="H26" i="72"/>
  <c r="H24" i="72"/>
  <c r="H34" i="72"/>
  <c r="H25" i="72"/>
  <c r="H28" i="72"/>
  <c r="H30" i="72"/>
  <c r="H27" i="72"/>
  <c r="H31" i="72"/>
  <c r="H32" i="72"/>
  <c r="H29" i="72"/>
  <c r="I31" i="72"/>
  <c r="I33" i="72"/>
  <c r="I27" i="72"/>
  <c r="I28" i="72"/>
  <c r="I23" i="72"/>
  <c r="I26" i="72"/>
  <c r="I32" i="72"/>
  <c r="I30" i="72"/>
  <c r="I34" i="72"/>
  <c r="I29" i="72"/>
  <c r="J27" i="72"/>
  <c r="J25" i="72"/>
  <c r="J31" i="72"/>
  <c r="J32" i="72"/>
  <c r="J26" i="72"/>
  <c r="J24" i="72"/>
  <c r="J34" i="72"/>
  <c r="J30" i="72"/>
  <c r="J29" i="72"/>
  <c r="K29" i="72"/>
  <c r="K32" i="72"/>
  <c r="K31" i="72"/>
  <c r="K23" i="72"/>
  <c r="K30" i="72"/>
  <c r="K25" i="72"/>
  <c r="K24" i="72"/>
  <c r="K34" i="72"/>
  <c r="K28" i="72"/>
  <c r="K33" i="72"/>
  <c r="L33" i="72"/>
  <c r="L23" i="72"/>
  <c r="L32" i="72"/>
  <c r="L31" i="72"/>
  <c r="L34" i="72"/>
  <c r="L25" i="72"/>
  <c r="L28" i="72"/>
  <c r="L24" i="72"/>
  <c r="L29" i="72"/>
  <c r="M33" i="72"/>
  <c r="M26" i="72"/>
  <c r="M24" i="72"/>
  <c r="M28" i="72"/>
  <c r="M23" i="72"/>
  <c r="M29" i="72"/>
  <c r="M34" i="72"/>
  <c r="M31" i="72"/>
  <c r="M27" i="72"/>
  <c r="M30" i="72"/>
  <c r="M32" i="72"/>
  <c r="N26" i="72"/>
  <c r="N27" i="72"/>
  <c r="N31" i="72"/>
  <c r="N23" i="72"/>
  <c r="N28" i="72"/>
  <c r="N29" i="72"/>
  <c r="N32" i="72"/>
  <c r="N33" i="72"/>
  <c r="P29" i="72"/>
  <c r="P34" i="72"/>
  <c r="P24" i="72"/>
  <c r="P26" i="72"/>
  <c r="P28" i="72"/>
  <c r="P30" i="72"/>
  <c r="P23" i="72"/>
  <c r="P31" i="72"/>
  <c r="P33" i="72"/>
  <c r="P25" i="72"/>
  <c r="X31" i="72"/>
  <c r="X29" i="72"/>
  <c r="X33" i="72"/>
  <c r="X27" i="72"/>
  <c r="X23" i="72"/>
  <c r="X26" i="72"/>
  <c r="X25" i="72"/>
  <c r="X30" i="72"/>
  <c r="X28" i="72"/>
  <c r="AC33" i="72"/>
  <c r="AC32" i="72"/>
  <c r="AC25" i="72"/>
  <c r="AM16" i="72"/>
  <c r="AC30" i="72"/>
  <c r="AC24" i="72"/>
  <c r="AC29" i="72"/>
  <c r="AC34" i="72"/>
  <c r="AC26" i="72"/>
  <c r="AC31" i="72"/>
  <c r="AC28" i="72"/>
  <c r="AC27" i="72"/>
</calcChain>
</file>

<file path=xl/sharedStrings.xml><?xml version="1.0" encoding="utf-8"?>
<sst xmlns="http://schemas.openxmlformats.org/spreadsheetml/2006/main" count="142" uniqueCount="38">
  <si>
    <t>Atliekų deginimas ir gaisrai(namų, automobilių)</t>
  </si>
  <si>
    <t>Ūkio sektorius</t>
  </si>
  <si>
    <t>Ūkio pasektoris</t>
  </si>
  <si>
    <t>Energetika</t>
  </si>
  <si>
    <t>Pokytis, proc.</t>
  </si>
  <si>
    <t>Dalis nuo viso kiekio, proc.</t>
  </si>
  <si>
    <t>Viešoji elektros ir šilumos gamyba</t>
  </si>
  <si>
    <t>Naftos produktų gamyba ir paskirstymas</t>
  </si>
  <si>
    <t>viso</t>
  </si>
  <si>
    <t>VISO</t>
  </si>
  <si>
    <t>Stacionarus ir mobilus deginimas pramonėje ir statyboje</t>
  </si>
  <si>
    <t>Stacionarus deginimas namų ūkiuose</t>
  </si>
  <si>
    <t>Stacionarus ir mobilus deginimas žemės ūkyje, paslaugų s. ir pan.</t>
  </si>
  <si>
    <t>Kiekis, tonomis</t>
  </si>
  <si>
    <t>2013/1990</t>
  </si>
  <si>
    <t>2014/1990</t>
  </si>
  <si>
    <t>2015/1990</t>
  </si>
  <si>
    <t>&lt;0%</t>
  </si>
  <si>
    <t>Išmesto į aplinkos orą gyvsidabrio (Hg) kiekio pasiskirstymas pagal ūkio sektorius</t>
  </si>
  <si>
    <t>Pramonė ir transportas</t>
  </si>
  <si>
    <t>Transportas</t>
  </si>
  <si>
    <t>Kelių transportas</t>
  </si>
  <si>
    <t>Kitas transportas</t>
  </si>
  <si>
    <t>Pramonė</t>
  </si>
  <si>
    <t>Išmesto į aplinkos orą švino kiekio pasiskirstymas pagal ūkio sektorius</t>
  </si>
  <si>
    <t>-*) Tolimųjų tarpvalstybinių oro teršalų pernašų Konvencijos Sunkiųjų metalų protokolo įpareigojimas Lietuvai</t>
  </si>
  <si>
    <t>Išmesto į aplinkos orą kadmio kiekio pasiskirstymas pagal ūkio sektorius</t>
  </si>
  <si>
    <t>2016/2015</t>
  </si>
  <si>
    <t>2016/1990</t>
  </si>
  <si>
    <t>2017/1990</t>
  </si>
  <si>
    <t>2017/2016</t>
  </si>
  <si>
    <t>Išmestas į aplinkos orą švino kiekis Lietuvos ūkyje tonomis</t>
  </si>
  <si>
    <t>Išmestas į aplinkos orą kadmio kiekis Lietuvos ūkyje tonomis</t>
  </si>
  <si>
    <t>Išmestas į aplinkos orą gyvsidabrio (Hg) kiekis Lietuvos ūkyje tonomis</t>
  </si>
  <si>
    <t>2018/2017</t>
  </si>
  <si>
    <t>Įpareigojimas 2018/1990 **)</t>
  </si>
  <si>
    <t>2018/1990</t>
  </si>
  <si>
    <t>2015/2014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</si>
</sst>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38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86"/>
    </font>
    <font>
      <sz val="9"/>
      <color theme="1" tint="4.9989318521683403E-2"/>
      <name val="Arial"/>
      <family val="2"/>
      <charset val="186"/>
    </font>
    <font>
      <sz val="9"/>
      <color theme="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 applyNumberFormat="0" applyFill="0" applyBorder="0" applyAlignment="0" applyProtection="0"/>
    <xf numFmtId="0" fontId="2" fillId="0" borderId="0"/>
  </cellStyleXfs>
  <cellXfs count="144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64" fontId="19" fillId="7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3" fillId="7" borderId="0" xfId="0" applyNumberFormat="1" applyFont="1" applyFill="1"/>
    <xf numFmtId="164" fontId="16" fillId="7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7" borderId="10" xfId="0" quotePrefix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/>
    <xf numFmtId="165" fontId="1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0" fontId="13" fillId="0" borderId="3" xfId="0" applyNumberFormat="1" applyFont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165" fontId="27" fillId="7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64" fontId="16" fillId="7" borderId="11" xfId="0" applyNumberFormat="1" applyFont="1" applyFill="1" applyBorder="1" applyAlignment="1">
      <alignment horizontal="center" vertical="center" wrapText="1"/>
    </xf>
    <xf numFmtId="164" fontId="28" fillId="7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10" fontId="26" fillId="0" borderId="3" xfId="0" applyNumberFormat="1" applyFont="1" applyBorder="1" applyAlignment="1">
      <alignment horizontal="center" vertical="center"/>
    </xf>
    <xf numFmtId="10" fontId="26" fillId="0" borderId="2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 wrapText="1"/>
    </xf>
    <xf numFmtId="164" fontId="26" fillId="7" borderId="1" xfId="0" applyNumberFormat="1" applyFont="1" applyFill="1" applyBorder="1" applyAlignment="1">
      <alignment horizontal="center" vertical="center" wrapText="1"/>
    </xf>
    <xf numFmtId="164" fontId="26" fillId="7" borderId="11" xfId="0" applyNumberFormat="1" applyFont="1" applyFill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10" fontId="30" fillId="0" borderId="18" xfId="0" applyNumberFormat="1" applyFont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 vertical="center" wrapText="1"/>
    </xf>
    <xf numFmtId="165" fontId="31" fillId="0" borderId="18" xfId="0" applyNumberFormat="1" applyFont="1" applyBorder="1" applyAlignment="1">
      <alignment horizontal="center" vertical="center" wrapText="1"/>
    </xf>
    <xf numFmtId="165" fontId="32" fillId="0" borderId="18" xfId="0" applyNumberFormat="1" applyFont="1" applyBorder="1" applyAlignment="1">
      <alignment horizontal="center" vertical="center" wrapText="1"/>
    </xf>
    <xf numFmtId="165" fontId="26" fillId="0" borderId="18" xfId="0" applyNumberFormat="1" applyFont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horizontal="center" vertical="center" wrapText="1"/>
    </xf>
    <xf numFmtId="10" fontId="30" fillId="0" borderId="1" xfId="0" applyNumberFormat="1" applyFont="1" applyBorder="1" applyAlignment="1">
      <alignment horizontal="center" vertical="center"/>
    </xf>
    <xf numFmtId="10" fontId="30" fillId="0" borderId="1" xfId="0" applyNumberFormat="1" applyFont="1" applyBorder="1"/>
    <xf numFmtId="165" fontId="30" fillId="7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9" fontId="21" fillId="0" borderId="23" xfId="0" quotePrefix="1" applyNumberFormat="1" applyFont="1" applyBorder="1" applyAlignment="1">
      <alignment horizontal="center" vertical="center" wrapText="1"/>
    </xf>
    <xf numFmtId="9" fontId="21" fillId="0" borderId="24" xfId="0" quotePrefix="1" applyNumberFormat="1" applyFont="1" applyBorder="1" applyAlignment="1">
      <alignment horizontal="center" vertical="center" wrapText="1"/>
    </xf>
    <xf numFmtId="9" fontId="21" fillId="0" borderId="25" xfId="0" quotePrefix="1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21" fillId="0" borderId="4" xfId="0" quotePrefix="1" applyNumberFormat="1" applyFont="1" applyBorder="1" applyAlignment="1">
      <alignment horizontal="center" vertical="center" wrapText="1"/>
    </xf>
    <xf numFmtId="9" fontId="21" fillId="0" borderId="19" xfId="0" quotePrefix="1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21" fillId="0" borderId="8" xfId="0" quotePrefix="1" applyNumberFormat="1" applyFont="1" applyBorder="1" applyAlignment="1">
      <alignment horizontal="center" vertical="center"/>
    </xf>
    <xf numFmtId="9" fontId="21" fillId="0" borderId="9" xfId="0" quotePrefix="1" applyNumberFormat="1" applyFont="1" applyBorder="1" applyAlignment="1">
      <alignment horizontal="center" vertical="center"/>
    </xf>
    <xf numFmtId="9" fontId="21" fillId="0" borderId="10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7" borderId="8" xfId="0" applyNumberFormat="1" applyFont="1" applyFill="1" applyBorder="1" applyAlignment="1">
      <alignment horizontal="center" vertical="center" wrapText="1"/>
    </xf>
    <xf numFmtId="164" fontId="35" fillId="7" borderId="1" xfId="35" applyNumberFormat="1" applyFont="1" applyFill="1" applyBorder="1" applyAlignment="1" applyProtection="1">
      <alignment horizontal="center" vertical="center" wrapText="1"/>
      <protection locked="0"/>
    </xf>
    <xf numFmtId="164" fontId="13" fillId="7" borderId="12" xfId="0" applyNumberFormat="1" applyFont="1" applyFill="1" applyBorder="1" applyAlignment="1">
      <alignment horizontal="center" vertical="center" wrapText="1"/>
    </xf>
    <xf numFmtId="164" fontId="13" fillId="7" borderId="1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64" fontId="36" fillId="7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164" fontId="37" fillId="7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 wrapText="1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zoomScale="90" zoomScaleNormal="90" workbookViewId="0"/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5" width="10.7109375" customWidth="1"/>
    <col min="36" max="36" width="10.85546875" customWidth="1"/>
    <col min="37" max="41" width="9.7109375" customWidth="1"/>
  </cols>
  <sheetData>
    <row r="1" spans="1:42" ht="15.75" x14ac:dyDescent="0.25">
      <c r="A1" s="1" t="s">
        <v>31</v>
      </c>
    </row>
    <row r="2" spans="1:42" ht="13.5" thickBot="1" x14ac:dyDescent="0.25"/>
    <row r="3" spans="1:42" ht="14.1" customHeight="1" x14ac:dyDescent="0.2">
      <c r="A3" s="72" t="s">
        <v>1</v>
      </c>
      <c r="B3" s="72" t="s">
        <v>2</v>
      </c>
      <c r="C3" s="93" t="s">
        <v>13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  <c r="AF3" s="86" t="s">
        <v>4</v>
      </c>
      <c r="AG3" s="87"/>
      <c r="AH3" s="87"/>
      <c r="AI3" s="87"/>
      <c r="AJ3" s="87"/>
      <c r="AK3" s="87"/>
      <c r="AL3" s="87"/>
      <c r="AM3" s="87"/>
      <c r="AN3" s="87"/>
      <c r="AO3" s="87"/>
      <c r="AP3" s="91" t="s">
        <v>35</v>
      </c>
    </row>
    <row r="4" spans="1:42" ht="12.75" customHeight="1" x14ac:dyDescent="0.2">
      <c r="A4" s="74"/>
      <c r="B4" s="74"/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28">
        <v>2017</v>
      </c>
      <c r="AE4" s="46">
        <v>2018</v>
      </c>
      <c r="AF4" s="50" t="s">
        <v>34</v>
      </c>
      <c r="AG4" s="32" t="s">
        <v>30</v>
      </c>
      <c r="AH4" s="10" t="s">
        <v>27</v>
      </c>
      <c r="AI4" s="10" t="s">
        <v>37</v>
      </c>
      <c r="AJ4" s="10" t="s">
        <v>14</v>
      </c>
      <c r="AK4" s="10" t="s">
        <v>15</v>
      </c>
      <c r="AL4" s="10" t="s">
        <v>16</v>
      </c>
      <c r="AM4" s="10" t="s">
        <v>28</v>
      </c>
      <c r="AN4" s="26" t="s">
        <v>29</v>
      </c>
      <c r="AO4" s="26" t="s">
        <v>36</v>
      </c>
      <c r="AP4" s="92"/>
    </row>
    <row r="5" spans="1:42" ht="12.95" customHeight="1" x14ac:dyDescent="0.2">
      <c r="A5" s="77" t="s">
        <v>3</v>
      </c>
      <c r="B5" s="117" t="s">
        <v>6</v>
      </c>
      <c r="C5" s="123">
        <v>0.92028595650000011</v>
      </c>
      <c r="D5" s="123">
        <v>0.98381248449999992</v>
      </c>
      <c r="E5" s="123">
        <v>0.65972406899999991</v>
      </c>
      <c r="F5" s="123">
        <v>0.620955225</v>
      </c>
      <c r="G5" s="123">
        <v>0.54610969249999997</v>
      </c>
      <c r="H5" s="123">
        <v>0.42085262000000001</v>
      </c>
      <c r="I5" s="123">
        <v>0.43004919549999998</v>
      </c>
      <c r="J5" s="123">
        <v>0.38005751600000004</v>
      </c>
      <c r="K5" s="123">
        <v>0.44926289049999996</v>
      </c>
      <c r="L5" s="123">
        <v>0.34279728900000001</v>
      </c>
      <c r="M5" s="123">
        <v>0.20421725033689841</v>
      </c>
      <c r="N5" s="123">
        <v>0.25458082074064181</v>
      </c>
      <c r="O5" s="123">
        <v>0.2515006657299465</v>
      </c>
      <c r="P5" s="123">
        <v>0.23432698020588236</v>
      </c>
      <c r="Q5" s="123">
        <v>0.25049542361497323</v>
      </c>
      <c r="R5" s="123">
        <v>0.31509453538196647</v>
      </c>
      <c r="S5" s="123">
        <v>0.21854695759093168</v>
      </c>
      <c r="T5" s="123">
        <v>0.27196213608614583</v>
      </c>
      <c r="U5" s="123">
        <v>0.17938697721347485</v>
      </c>
      <c r="V5" s="123">
        <v>0.14686289522682283</v>
      </c>
      <c r="W5" s="123">
        <v>0.13466514932390641</v>
      </c>
      <c r="X5" s="123">
        <v>0.11201764686330554</v>
      </c>
      <c r="Y5" s="123">
        <v>0.15621303041675028</v>
      </c>
      <c r="Z5" s="123">
        <v>0.12011677818807727</v>
      </c>
      <c r="AA5" s="123">
        <v>0.12134775097626678</v>
      </c>
      <c r="AB5" s="123">
        <v>0.14509554505942918</v>
      </c>
      <c r="AC5" s="123">
        <v>0.14560255762892269</v>
      </c>
      <c r="AD5" s="131">
        <v>0.16685395728437555</v>
      </c>
      <c r="AE5" s="132">
        <v>0.16394471959941664</v>
      </c>
      <c r="AF5" s="42">
        <f>(AE5-AD5)/AD5</f>
        <v>-1.7435832702490717E-2</v>
      </c>
      <c r="AG5" s="125">
        <f t="shared" ref="AG5:AG16" si="0">(AD5-AC5)/AC5</f>
        <v>0.14595485135373376</v>
      </c>
      <c r="AH5" s="16">
        <f>(AC5-AB5)/AB5</f>
        <v>3.4943358825099938E-3</v>
      </c>
      <c r="AI5" s="9">
        <f>(AB5-AA5)/AA5</f>
        <v>0.19570032317951236</v>
      </c>
      <c r="AJ5" s="9">
        <f t="shared" ref="AJ5:AJ16" si="1">(Z5-$C5)/$C5</f>
        <v>-0.86947885345887344</v>
      </c>
      <c r="AK5" s="9">
        <f t="shared" ref="AK5:AK16" si="2">(AA5-$C5)/$C5</f>
        <v>-0.86814125531397612</v>
      </c>
      <c r="AL5" s="9">
        <f t="shared" ref="AL5:AL16" si="3">(AB5-$C5)/$C5</f>
        <v>-0.84233645636487653</v>
      </c>
      <c r="AM5" s="9">
        <f t="shared" ref="AM5:AM16" si="4">(AC5-$C5)/$C5</f>
        <v>-0.8417855269869885</v>
      </c>
      <c r="AN5" s="9">
        <f t="shared" ref="AN5:AN16" si="5">(AD5-$C5)/$C5</f>
        <v>-0.81869335709636515</v>
      </c>
      <c r="AO5" s="9">
        <f t="shared" ref="AO5:AO16" si="6">(AE5-$C5)/$C5</f>
        <v>-0.82185458938988321</v>
      </c>
      <c r="AP5" s="88" t="s">
        <v>17</v>
      </c>
    </row>
    <row r="6" spans="1:42" ht="25.5" customHeight="1" x14ac:dyDescent="0.2">
      <c r="A6" s="78"/>
      <c r="B6" s="117" t="s">
        <v>7</v>
      </c>
      <c r="C6" s="123">
        <v>5.7884908000000006E-2</v>
      </c>
      <c r="D6" s="123">
        <v>6.9899062999999997E-2</v>
      </c>
      <c r="E6" s="123">
        <v>4.0445207000000004E-2</v>
      </c>
      <c r="F6" s="123">
        <v>5.0828719999999994E-2</v>
      </c>
      <c r="G6" s="123">
        <v>3.4508796000000001E-2</v>
      </c>
      <c r="H6" s="123">
        <v>5.2051227000000005E-2</v>
      </c>
      <c r="I6" s="123">
        <v>3.9361699E-2</v>
      </c>
      <c r="J6" s="140">
        <v>3.8531180000000005E-2</v>
      </c>
      <c r="K6" s="123">
        <v>4.9672395000000001E-2</v>
      </c>
      <c r="L6" s="123">
        <v>4.2862038500000005E-2</v>
      </c>
      <c r="M6" s="123">
        <v>4.7395109000000005E-2</v>
      </c>
      <c r="N6" s="123">
        <v>6.0716307500000004E-2</v>
      </c>
      <c r="O6" s="123">
        <v>5.3736501999999998E-2</v>
      </c>
      <c r="P6" s="123">
        <v>5.7602554500000007E-2</v>
      </c>
      <c r="Q6" s="123">
        <v>5.5797519500000003E-2</v>
      </c>
      <c r="R6" s="123">
        <v>6.2354592455157995E-2</v>
      </c>
      <c r="S6" s="123">
        <v>5.2799743747533594E-2</v>
      </c>
      <c r="T6" s="123">
        <v>3.5561809001413404E-2</v>
      </c>
      <c r="U6" s="123">
        <v>4.5289886664103378E-2</v>
      </c>
      <c r="V6" s="123">
        <v>4.1139223601704106E-2</v>
      </c>
      <c r="W6" s="123">
        <v>3.577372140073861E-2</v>
      </c>
      <c r="X6" s="123">
        <v>3.6294268579026026E-2</v>
      </c>
      <c r="Y6" s="123">
        <v>3.4946435181732211E-2</v>
      </c>
      <c r="Z6" s="123">
        <v>3.0705353317330333E-2</v>
      </c>
      <c r="AA6" s="123">
        <v>2.5189194205630296E-2</v>
      </c>
      <c r="AB6" s="123">
        <v>2.7278614536515904E-2</v>
      </c>
      <c r="AC6" s="123">
        <v>2.7657455907135347E-2</v>
      </c>
      <c r="AD6" s="131">
        <v>2.7800045846226227E-2</v>
      </c>
      <c r="AE6" s="132">
        <v>2.4898902202560004E-2</v>
      </c>
      <c r="AF6" s="42">
        <f t="shared" ref="AF6:AF16" si="7">(AE6-AD6)/AD6</f>
        <v>-0.10435751292331212</v>
      </c>
      <c r="AG6" s="125">
        <f t="shared" si="0"/>
        <v>5.1555696073293999E-3</v>
      </c>
      <c r="AH6" s="16">
        <f t="shared" ref="AH6:AH16" si="8">(AB6-AA6)/AA6</f>
        <v>8.294907386988111E-2</v>
      </c>
      <c r="AI6" s="9">
        <f t="shared" ref="AI6:AI16" si="9">(AB6-AA6)/AA6</f>
        <v>8.294907386988111E-2</v>
      </c>
      <c r="AJ6" s="9">
        <f t="shared" si="1"/>
        <v>-0.46954475046707633</v>
      </c>
      <c r="AK6" s="9">
        <f t="shared" si="2"/>
        <v>-0.56484004076450645</v>
      </c>
      <c r="AL6" s="9">
        <f t="shared" si="3"/>
        <v>-0.52874392516066704</v>
      </c>
      <c r="AM6" s="9">
        <f t="shared" si="4"/>
        <v>-0.5221991903807579</v>
      </c>
      <c r="AN6" s="9">
        <f t="shared" si="5"/>
        <v>-0.51973585504832753</v>
      </c>
      <c r="AO6" s="9">
        <f t="shared" si="6"/>
        <v>-0.56985502676172517</v>
      </c>
      <c r="AP6" s="89"/>
    </row>
    <row r="7" spans="1:42" ht="26.65" customHeight="1" x14ac:dyDescent="0.2">
      <c r="A7" s="78"/>
      <c r="B7" s="117" t="s">
        <v>10</v>
      </c>
      <c r="C7" s="123">
        <v>0.85978412815310545</v>
      </c>
      <c r="D7" s="123">
        <v>0.97348838737763321</v>
      </c>
      <c r="E7" s="123">
        <v>0.69116377967375553</v>
      </c>
      <c r="F7" s="123">
        <v>0.51238951291339119</v>
      </c>
      <c r="G7" s="123">
        <v>0.44485553942874057</v>
      </c>
      <c r="H7" s="123">
        <v>0.29954590969527328</v>
      </c>
      <c r="I7" s="123">
        <v>0.28938078228739061</v>
      </c>
      <c r="J7" s="123">
        <v>0.26741328006937304</v>
      </c>
      <c r="K7" s="123">
        <v>0.28715526336937308</v>
      </c>
      <c r="L7" s="123">
        <v>0.24597114229639933</v>
      </c>
      <c r="M7" s="123">
        <v>0.19188668569291883</v>
      </c>
      <c r="N7" s="123">
        <v>0.18324331594020224</v>
      </c>
      <c r="O7" s="123">
        <v>0.46320297011370526</v>
      </c>
      <c r="P7" s="123">
        <v>0.23718774021411343</v>
      </c>
      <c r="Q7" s="123">
        <v>0.24846120910217173</v>
      </c>
      <c r="R7" s="123">
        <v>0.22703881624330643</v>
      </c>
      <c r="S7" s="123">
        <v>0.26543654216127566</v>
      </c>
      <c r="T7" s="123">
        <v>0.25992149456755048</v>
      </c>
      <c r="U7" s="123">
        <v>0.20978610711416446</v>
      </c>
      <c r="V7" s="123">
        <v>0.14329689173694193</v>
      </c>
      <c r="W7" s="123">
        <v>0.18482369593542769</v>
      </c>
      <c r="X7" s="123">
        <v>0.2125684359616089</v>
      </c>
      <c r="Y7" s="123">
        <v>0.24365381136914671</v>
      </c>
      <c r="Z7" s="123">
        <v>0.23269274452749578</v>
      </c>
      <c r="AA7" s="123">
        <v>0.22135666683286837</v>
      </c>
      <c r="AB7" s="123">
        <v>0.22733551803152263</v>
      </c>
      <c r="AC7" s="123">
        <v>0.22620965211644092</v>
      </c>
      <c r="AD7" s="131">
        <v>0.23258393569810576</v>
      </c>
      <c r="AE7" s="132">
        <v>0.23059732741083488</v>
      </c>
      <c r="AF7" s="42">
        <f t="shared" si="7"/>
        <v>-8.5414681857026217E-3</v>
      </c>
      <c r="AG7" s="125">
        <f t="shared" si="0"/>
        <v>2.8178654279454384E-2</v>
      </c>
      <c r="AH7" s="16">
        <f t="shared" si="8"/>
        <v>2.7010034457956932E-2</v>
      </c>
      <c r="AI7" s="9">
        <f t="shared" si="9"/>
        <v>2.7010034457956932E-2</v>
      </c>
      <c r="AJ7" s="9">
        <f t="shared" si="1"/>
        <v>-0.72935910665466575</v>
      </c>
      <c r="AK7" s="9">
        <f t="shared" si="2"/>
        <v>-0.74254390191132902</v>
      </c>
      <c r="AL7" s="9">
        <f t="shared" si="3"/>
        <v>-0.73559000383054285</v>
      </c>
      <c r="AM7" s="9">
        <f t="shared" si="4"/>
        <v>-0.73689947893971963</v>
      </c>
      <c r="AN7" s="9">
        <f t="shared" si="5"/>
        <v>-0.72948566031601769</v>
      </c>
      <c r="AO7" s="9">
        <f t="shared" si="6"/>
        <v>-0.73179624994220471</v>
      </c>
      <c r="AP7" s="89"/>
    </row>
    <row r="8" spans="1:42" ht="23.25" customHeight="1" x14ac:dyDescent="0.2">
      <c r="A8" s="78"/>
      <c r="B8" s="117" t="s">
        <v>11</v>
      </c>
      <c r="C8" s="123">
        <v>2.6444955755000006</v>
      </c>
      <c r="D8" s="123">
        <v>2.7746134850000002</v>
      </c>
      <c r="E8" s="123">
        <v>0.95946502749999996</v>
      </c>
      <c r="F8" s="123">
        <v>1.0023971885</v>
      </c>
      <c r="G8" s="123">
        <v>0.82205188100000004</v>
      </c>
      <c r="H8" s="123">
        <v>0.70901562399999984</v>
      </c>
      <c r="I8" s="123">
        <v>0.85518715849999993</v>
      </c>
      <c r="J8" s="123">
        <v>0.8868533609999999</v>
      </c>
      <c r="K8" s="123">
        <v>0.75893334799999979</v>
      </c>
      <c r="L8" s="123">
        <v>0.78828894599999999</v>
      </c>
      <c r="M8" s="123">
        <v>0.73288235000000002</v>
      </c>
      <c r="N8" s="123">
        <v>0.74819055150000002</v>
      </c>
      <c r="O8" s="123">
        <v>0.77669815500000017</v>
      </c>
      <c r="P8" s="123">
        <v>0.81634519100000003</v>
      </c>
      <c r="Q8" s="123">
        <v>0.80950648599999997</v>
      </c>
      <c r="R8" s="123">
        <v>0.85996134700000004</v>
      </c>
      <c r="S8" s="123">
        <v>0.94209470200000012</v>
      </c>
      <c r="T8" s="123">
        <v>0.93921141750000003</v>
      </c>
      <c r="U8" s="123">
        <v>0.97156543799999984</v>
      </c>
      <c r="V8" s="123">
        <v>0.95835184449999999</v>
      </c>
      <c r="W8" s="123">
        <v>1.0542928155000002</v>
      </c>
      <c r="X8" s="123">
        <v>1.047057693</v>
      </c>
      <c r="Y8" s="123">
        <v>1.039677473</v>
      </c>
      <c r="Z8" s="123">
        <v>1.032045254</v>
      </c>
      <c r="AA8" s="123">
        <v>0.93429928949999985</v>
      </c>
      <c r="AB8" s="123">
        <v>0.84287828149999999</v>
      </c>
      <c r="AC8" s="123">
        <v>0.85642527700000004</v>
      </c>
      <c r="AD8" s="131">
        <v>0.88431812899999984</v>
      </c>
      <c r="AE8" s="132">
        <v>0.88142408750000001</v>
      </c>
      <c r="AF8" s="42">
        <f t="shared" si="7"/>
        <v>-3.2726248677865041E-3</v>
      </c>
      <c r="AG8" s="125">
        <f t="shared" si="0"/>
        <v>3.2568926617517154E-2</v>
      </c>
      <c r="AH8" s="16">
        <f t="shared" si="8"/>
        <v>-9.7849810042052773E-2</v>
      </c>
      <c r="AI8" s="9">
        <f t="shared" si="9"/>
        <v>-9.7849810042052773E-2</v>
      </c>
      <c r="AJ8" s="9">
        <f t="shared" si="1"/>
        <v>-0.60973833211845363</v>
      </c>
      <c r="AK8" s="9">
        <f t="shared" si="2"/>
        <v>-0.64670037713209272</v>
      </c>
      <c r="AL8" s="9">
        <f t="shared" si="3"/>
        <v>-0.6812706781176463</v>
      </c>
      <c r="AM8" s="9">
        <f t="shared" si="4"/>
        <v>-0.67614796374235797</v>
      </c>
      <c r="AN8" s="9">
        <f t="shared" si="5"/>
        <v>-0.66560045053854933</v>
      </c>
      <c r="AO8" s="9">
        <f t="shared" si="6"/>
        <v>-0.66669481481989346</v>
      </c>
      <c r="AP8" s="89"/>
    </row>
    <row r="9" spans="1:42" ht="24.75" customHeight="1" x14ac:dyDescent="0.2">
      <c r="A9" s="78"/>
      <c r="B9" s="117" t="s">
        <v>12</v>
      </c>
      <c r="C9" s="123">
        <v>2.1282768254999995</v>
      </c>
      <c r="D9" s="123">
        <v>2.4950880594999996</v>
      </c>
      <c r="E9" s="123">
        <v>1.2932028284999997</v>
      </c>
      <c r="F9" s="123">
        <v>1.2231068810000001</v>
      </c>
      <c r="G9" s="123">
        <v>1.1760356315</v>
      </c>
      <c r="H9" s="123">
        <v>1.0721946139999996</v>
      </c>
      <c r="I9" s="123">
        <v>0.89176506350000007</v>
      </c>
      <c r="J9" s="123">
        <v>0.62932188050000004</v>
      </c>
      <c r="K9" s="123">
        <v>0.62598261499999996</v>
      </c>
      <c r="L9" s="123">
        <v>0.48987678500000009</v>
      </c>
      <c r="M9" s="123">
        <v>0.28547539055684568</v>
      </c>
      <c r="N9" s="123">
        <v>0.24152049554207802</v>
      </c>
      <c r="O9" s="123">
        <v>0.27758595177735063</v>
      </c>
      <c r="P9" s="123">
        <v>0.27971098001115224</v>
      </c>
      <c r="Q9" s="123">
        <v>0.27156988263809467</v>
      </c>
      <c r="R9" s="123">
        <v>0.19789890973589022</v>
      </c>
      <c r="S9" s="123">
        <v>0.25703816877789865</v>
      </c>
      <c r="T9" s="123">
        <v>0.20541502603260428</v>
      </c>
      <c r="U9" s="123">
        <v>0.16337898678370824</v>
      </c>
      <c r="V9" s="123">
        <v>0.19420232387483044</v>
      </c>
      <c r="W9" s="123">
        <v>0.19967746209997528</v>
      </c>
      <c r="X9" s="123">
        <v>0.23430781834498476</v>
      </c>
      <c r="Y9" s="123">
        <v>0.17473883495132869</v>
      </c>
      <c r="Z9" s="123">
        <v>0.17450338233901067</v>
      </c>
      <c r="AA9" s="123">
        <v>0.15854969073468625</v>
      </c>
      <c r="AB9" s="123">
        <v>0.12232055154711394</v>
      </c>
      <c r="AC9" s="123">
        <v>0.14304808413372233</v>
      </c>
      <c r="AD9" s="131">
        <v>0.15100908081342979</v>
      </c>
      <c r="AE9" s="132">
        <v>0.15564033440510391</v>
      </c>
      <c r="AF9" s="42">
        <f t="shared" si="7"/>
        <v>3.0668709237400074E-2</v>
      </c>
      <c r="AG9" s="125">
        <f t="shared" si="0"/>
        <v>5.5652592119062989E-2</v>
      </c>
      <c r="AH9" s="16">
        <f t="shared" si="8"/>
        <v>-0.22850337341999236</v>
      </c>
      <c r="AI9" s="9">
        <f t="shared" si="9"/>
        <v>-0.22850337341999236</v>
      </c>
      <c r="AJ9" s="9">
        <f t="shared" si="1"/>
        <v>-0.91800719706750822</v>
      </c>
      <c r="AK9" s="9">
        <f t="shared" si="2"/>
        <v>-0.92550325745456641</v>
      </c>
      <c r="AL9" s="9">
        <f t="shared" si="3"/>
        <v>-0.94252601443499862</v>
      </c>
      <c r="AM9" s="9">
        <f t="shared" si="4"/>
        <v>-0.93278689951429805</v>
      </c>
      <c r="AN9" s="9">
        <f t="shared" si="5"/>
        <v>-0.92904631624790956</v>
      </c>
      <c r="AO9" s="9">
        <f t="shared" si="6"/>
        <v>-0.92687025835159442</v>
      </c>
      <c r="AP9" s="89"/>
    </row>
    <row r="10" spans="1:42" ht="12.75" customHeight="1" x14ac:dyDescent="0.2">
      <c r="A10" s="79"/>
      <c r="B10" s="17" t="s">
        <v>8</v>
      </c>
      <c r="C10" s="24">
        <f t="shared" ref="C10:H10" si="10">C5+C6+C7+C8+C9</f>
        <v>6.6107273936531055</v>
      </c>
      <c r="D10" s="24">
        <f t="shared" si="10"/>
        <v>7.2969014793776328</v>
      </c>
      <c r="E10" s="24">
        <f t="shared" si="10"/>
        <v>3.6440009116737548</v>
      </c>
      <c r="F10" s="24">
        <f t="shared" si="10"/>
        <v>3.409677527413391</v>
      </c>
      <c r="G10" s="24">
        <f t="shared" si="10"/>
        <v>3.0235615404287408</v>
      </c>
      <c r="H10" s="24">
        <f t="shared" si="10"/>
        <v>2.5536599946952725</v>
      </c>
      <c r="I10" s="24">
        <f t="shared" ref="I10:AD10" si="11">I5+I6+I7+I8+I9</f>
        <v>2.5057438987873906</v>
      </c>
      <c r="J10" s="24">
        <f t="shared" si="11"/>
        <v>2.202177217569373</v>
      </c>
      <c r="K10" s="25">
        <f t="shared" si="11"/>
        <v>2.1710065118693729</v>
      </c>
      <c r="L10" s="24">
        <f t="shared" si="11"/>
        <v>1.9097962007963993</v>
      </c>
      <c r="M10" s="24">
        <f t="shared" si="11"/>
        <v>1.4618567855866629</v>
      </c>
      <c r="N10" s="24">
        <f t="shared" si="11"/>
        <v>1.4882514912229221</v>
      </c>
      <c r="O10" s="24">
        <f t="shared" si="11"/>
        <v>1.8227242446210028</v>
      </c>
      <c r="P10" s="24">
        <f t="shared" si="11"/>
        <v>1.6251734459311482</v>
      </c>
      <c r="Q10" s="24">
        <f t="shared" si="11"/>
        <v>1.6358305208552397</v>
      </c>
      <c r="R10" s="24">
        <f t="shared" si="11"/>
        <v>1.6623482008163213</v>
      </c>
      <c r="S10" s="24">
        <f t="shared" si="11"/>
        <v>1.7359161142776396</v>
      </c>
      <c r="T10" s="24">
        <f t="shared" si="11"/>
        <v>1.712071883187714</v>
      </c>
      <c r="U10" s="24">
        <f t="shared" si="11"/>
        <v>1.5694073957754509</v>
      </c>
      <c r="V10" s="24">
        <f t="shared" si="11"/>
        <v>1.4838531789402993</v>
      </c>
      <c r="W10" s="24">
        <f t="shared" si="11"/>
        <v>1.6092328442600483</v>
      </c>
      <c r="X10" s="24">
        <f t="shared" si="11"/>
        <v>1.6422458627489251</v>
      </c>
      <c r="Y10" s="24">
        <f t="shared" si="11"/>
        <v>1.6492295849189578</v>
      </c>
      <c r="Z10" s="24">
        <f t="shared" si="11"/>
        <v>1.590063512371914</v>
      </c>
      <c r="AA10" s="24">
        <f t="shared" si="11"/>
        <v>1.4607425922494515</v>
      </c>
      <c r="AB10" s="24">
        <f t="shared" si="11"/>
        <v>1.3649085106745815</v>
      </c>
      <c r="AC10" s="24">
        <f t="shared" si="11"/>
        <v>1.3989430267862213</v>
      </c>
      <c r="AD10" s="24">
        <f t="shared" si="11"/>
        <v>1.4625651486421374</v>
      </c>
      <c r="AE10" s="47">
        <f t="shared" ref="AE10" si="12">AE5+AE6+AE7+AE8+AE9</f>
        <v>1.4565053711179152</v>
      </c>
      <c r="AF10" s="51">
        <f t="shared" si="7"/>
        <v>-4.1432530577172047E-3</v>
      </c>
      <c r="AG10" s="43">
        <f t="shared" si="0"/>
        <v>4.547870830885415E-2</v>
      </c>
      <c r="AH10" s="44">
        <f t="shared" si="8"/>
        <v>-6.5606412850118589E-2</v>
      </c>
      <c r="AI10" s="45">
        <f t="shared" si="9"/>
        <v>-6.5606412850118589E-2</v>
      </c>
      <c r="AJ10" s="45">
        <f t="shared" si="1"/>
        <v>-0.75947223086244353</v>
      </c>
      <c r="AK10" s="45">
        <f t="shared" si="2"/>
        <v>-0.77903451386425404</v>
      </c>
      <c r="AL10" s="45">
        <f t="shared" si="3"/>
        <v>-0.79353126677330288</v>
      </c>
      <c r="AM10" s="45">
        <f t="shared" si="4"/>
        <v>-0.78838288988752847</v>
      </c>
      <c r="AN10" s="45">
        <f t="shared" si="5"/>
        <v>-0.77875881706356065</v>
      </c>
      <c r="AO10" s="45">
        <f t="shared" si="6"/>
        <v>-0.77967547527125514</v>
      </c>
      <c r="AP10" s="89"/>
    </row>
    <row r="11" spans="1:42" ht="12.75" customHeight="1" x14ac:dyDescent="0.2">
      <c r="A11" s="72" t="s">
        <v>20</v>
      </c>
      <c r="B11" s="117" t="s">
        <v>21</v>
      </c>
      <c r="C11" s="123">
        <v>80.651623933114408</v>
      </c>
      <c r="D11" s="123">
        <v>91.141432818342267</v>
      </c>
      <c r="E11" s="123">
        <v>55.084441872181195</v>
      </c>
      <c r="F11" s="123">
        <v>43.780075883043935</v>
      </c>
      <c r="G11" s="123">
        <v>35.739639771084967</v>
      </c>
      <c r="H11" s="123">
        <v>49.86301843748145</v>
      </c>
      <c r="I11" s="123">
        <v>54.592795988347923</v>
      </c>
      <c r="J11" s="123">
        <v>54.63606487534792</v>
      </c>
      <c r="K11" s="123">
        <v>4.8363563883129252</v>
      </c>
      <c r="L11" s="123">
        <v>3.8182996850609672</v>
      </c>
      <c r="M11" s="123">
        <v>2.9722636788956187</v>
      </c>
      <c r="N11" s="123">
        <v>2.9725133901374865</v>
      </c>
      <c r="O11" s="123">
        <v>2.8798297267454016</v>
      </c>
      <c r="P11" s="123">
        <v>2.8904008336805957</v>
      </c>
      <c r="Q11" s="123">
        <v>1.2716544553713638</v>
      </c>
      <c r="R11" s="123">
        <v>1.2502140320490869</v>
      </c>
      <c r="S11" s="123">
        <v>1.3371561474174898</v>
      </c>
      <c r="T11" s="123">
        <v>1.5865830802642198</v>
      </c>
      <c r="U11" s="123">
        <v>1.5780936691780485</v>
      </c>
      <c r="V11" s="123">
        <v>1.3270242914306882</v>
      </c>
      <c r="W11" s="123">
        <v>1.1658672728170132</v>
      </c>
      <c r="X11" s="123">
        <v>1.0620647678320845</v>
      </c>
      <c r="Y11" s="123">
        <v>0.98088131443926962</v>
      </c>
      <c r="Z11" s="123">
        <v>0.91897375117223579</v>
      </c>
      <c r="AA11" s="123">
        <v>0.9079889826691705</v>
      </c>
      <c r="AB11" s="123">
        <v>0.97435947344484475</v>
      </c>
      <c r="AC11" s="123">
        <v>1.1108374913072749</v>
      </c>
      <c r="AD11" s="131">
        <v>0.98965521952829927</v>
      </c>
      <c r="AE11" s="132">
        <v>0.99582203605286324</v>
      </c>
      <c r="AF11" s="42">
        <f t="shared" si="7"/>
        <v>6.2312777246840223E-3</v>
      </c>
      <c r="AG11" s="125">
        <f t="shared" si="0"/>
        <v>-0.10909090909090929</v>
      </c>
      <c r="AH11" s="16">
        <f t="shared" si="8"/>
        <v>7.3096141079342383E-2</v>
      </c>
      <c r="AI11" s="9">
        <f t="shared" si="9"/>
        <v>7.3096141079342383E-2</v>
      </c>
      <c r="AJ11" s="9">
        <f t="shared" si="1"/>
        <v>-0.98860563859279071</v>
      </c>
      <c r="AK11" s="9">
        <f t="shared" si="2"/>
        <v>-0.98874183880758337</v>
      </c>
      <c r="AL11" s="9">
        <f t="shared" si="3"/>
        <v>-0.98791891066876847</v>
      </c>
      <c r="AM11" s="9">
        <f t="shared" si="4"/>
        <v>-0.98622671885406155</v>
      </c>
      <c r="AN11" s="9">
        <f t="shared" si="5"/>
        <v>-0.9877292586154367</v>
      </c>
      <c r="AO11" s="9">
        <f t="shared" si="6"/>
        <v>-0.98765279621798185</v>
      </c>
      <c r="AP11" s="89"/>
    </row>
    <row r="12" spans="1:42" ht="12.75" customHeight="1" x14ac:dyDescent="0.2">
      <c r="A12" s="73"/>
      <c r="B12" s="117" t="s">
        <v>22</v>
      </c>
      <c r="C12" s="123">
        <v>6.4438870741950532E-4</v>
      </c>
      <c r="D12" s="123">
        <v>3.866332244517032E-4</v>
      </c>
      <c r="E12" s="123">
        <v>1.2739150723285113E-4</v>
      </c>
      <c r="F12" s="123">
        <v>1.2739150723285113E-4</v>
      </c>
      <c r="G12" s="123">
        <v>1.2739150723285113E-4</v>
      </c>
      <c r="H12" s="123">
        <v>1.2739150723285113E-4</v>
      </c>
      <c r="I12" s="123">
        <v>6.4605692953803074E-4</v>
      </c>
      <c r="J12" s="123">
        <v>6.4909006066262245E-4</v>
      </c>
      <c r="K12" s="123">
        <v>4.519365375641624E-4</v>
      </c>
      <c r="L12" s="123">
        <v>3.8520765282314514E-4</v>
      </c>
      <c r="M12" s="123">
        <v>3.7307512832477832E-4</v>
      </c>
      <c r="N12" s="123">
        <v>4.3373775081661224E-4</v>
      </c>
      <c r="O12" s="123">
        <v>4.944003733084461E-4</v>
      </c>
      <c r="P12" s="123">
        <v>5.4293047130191314E-4</v>
      </c>
      <c r="Q12" s="123">
        <v>7.0671955202986471E-4</v>
      </c>
      <c r="R12" s="123">
        <v>6.9762015865608949E-4</v>
      </c>
      <c r="S12" s="123">
        <v>7.9164722351843209E-4</v>
      </c>
      <c r="T12" s="123">
        <v>7.4008399440037324E-4</v>
      </c>
      <c r="U12" s="123">
        <v>7.8558096126924879E-4</v>
      </c>
      <c r="V12" s="123">
        <v>6.8245450303313108E-4</v>
      </c>
      <c r="W12" s="123">
        <v>8.2197853476434902E-4</v>
      </c>
      <c r="X12" s="123">
        <v>6.7942137190853938E-4</v>
      </c>
      <c r="Y12" s="123">
        <v>6.2179188054129722E-4</v>
      </c>
      <c r="Z12" s="123">
        <v>5.94493700419972E-4</v>
      </c>
      <c r="AA12" s="123">
        <v>6.0359309379374711E-4</v>
      </c>
      <c r="AB12" s="123">
        <v>5.6719552029864677E-4</v>
      </c>
      <c r="AC12" s="123">
        <v>5.4899673355109666E-4</v>
      </c>
      <c r="AD12" s="131">
        <v>7.036864209052729E-4</v>
      </c>
      <c r="AE12" s="132">
        <v>6.1269248716752211E-4</v>
      </c>
      <c r="AF12" s="42">
        <f t="shared" si="7"/>
        <v>-0.12931034482758619</v>
      </c>
      <c r="AG12" s="125">
        <f t="shared" si="0"/>
        <v>0.2817679558011047</v>
      </c>
      <c r="AH12" s="16">
        <f t="shared" si="8"/>
        <v>-6.030150753768846E-2</v>
      </c>
      <c r="AI12" s="9">
        <f t="shared" si="9"/>
        <v>-6.030150753768846E-2</v>
      </c>
      <c r="AJ12" s="9">
        <f t="shared" si="1"/>
        <v>-7.7429983525535373E-2</v>
      </c>
      <c r="AK12" s="9">
        <f t="shared" si="2"/>
        <v>-6.3309013885620047E-2</v>
      </c>
      <c r="AL12" s="9">
        <f t="shared" si="3"/>
        <v>-0.11979289244528116</v>
      </c>
      <c r="AM12" s="9">
        <f t="shared" si="4"/>
        <v>-0.14803483172511164</v>
      </c>
      <c r="AN12" s="9">
        <f t="shared" si="5"/>
        <v>9.2021652153447819E-2</v>
      </c>
      <c r="AO12" s="9">
        <f t="shared" si="6"/>
        <v>-4.9188044245704894E-2</v>
      </c>
      <c r="AP12" s="89"/>
    </row>
    <row r="13" spans="1:42" ht="12.75" customHeight="1" x14ac:dyDescent="0.2">
      <c r="A13" s="74"/>
      <c r="B13" s="11" t="s">
        <v>8</v>
      </c>
      <c r="C13" s="24">
        <f t="shared" ref="C13:I13" si="13">C11+C12</f>
        <v>80.652268321821822</v>
      </c>
      <c r="D13" s="24">
        <f t="shared" si="13"/>
        <v>91.141819451566718</v>
      </c>
      <c r="E13" s="24">
        <f t="shared" si="13"/>
        <v>55.084569263688429</v>
      </c>
      <c r="F13" s="24">
        <f t="shared" si="13"/>
        <v>43.78020327455117</v>
      </c>
      <c r="G13" s="24">
        <f t="shared" si="13"/>
        <v>35.739767162592202</v>
      </c>
      <c r="H13" s="24">
        <f t="shared" si="13"/>
        <v>49.863145828988685</v>
      </c>
      <c r="I13" s="24">
        <f t="shared" si="13"/>
        <v>54.593442045277463</v>
      </c>
      <c r="J13" s="24">
        <f t="shared" ref="J13:AD13" si="14">J11+J12</f>
        <v>54.636713965408582</v>
      </c>
      <c r="K13" s="24">
        <f t="shared" si="14"/>
        <v>4.8368083248504892</v>
      </c>
      <c r="L13" s="24">
        <f t="shared" si="14"/>
        <v>3.8186848927137902</v>
      </c>
      <c r="M13" s="24">
        <f t="shared" si="14"/>
        <v>2.9726367540239433</v>
      </c>
      <c r="N13" s="24">
        <f t="shared" si="14"/>
        <v>2.9729471278883031</v>
      </c>
      <c r="O13" s="24">
        <f t="shared" si="14"/>
        <v>2.8803241271187101</v>
      </c>
      <c r="P13" s="24">
        <f t="shared" si="14"/>
        <v>2.8909437641518978</v>
      </c>
      <c r="Q13" s="24">
        <f t="shared" si="14"/>
        <v>1.2723611749233936</v>
      </c>
      <c r="R13" s="24">
        <f t="shared" si="14"/>
        <v>1.250911652207743</v>
      </c>
      <c r="S13" s="24">
        <f t="shared" si="14"/>
        <v>1.3379477946410081</v>
      </c>
      <c r="T13" s="24">
        <f t="shared" si="14"/>
        <v>1.5873231642586201</v>
      </c>
      <c r="U13" s="24">
        <f t="shared" si="14"/>
        <v>1.5788792501393178</v>
      </c>
      <c r="V13" s="24">
        <f t="shared" si="14"/>
        <v>1.3277067459337213</v>
      </c>
      <c r="W13" s="24">
        <f t="shared" si="14"/>
        <v>1.1666892513517775</v>
      </c>
      <c r="X13" s="24">
        <f t="shared" si="14"/>
        <v>1.0627441892039931</v>
      </c>
      <c r="Y13" s="24">
        <f t="shared" si="14"/>
        <v>0.98150310631981097</v>
      </c>
      <c r="Z13" s="24">
        <f t="shared" si="14"/>
        <v>0.91956824487265576</v>
      </c>
      <c r="AA13" s="24">
        <f t="shared" si="14"/>
        <v>0.90859257576296426</v>
      </c>
      <c r="AB13" s="24">
        <f t="shared" si="14"/>
        <v>0.97492666896514335</v>
      </c>
      <c r="AC13" s="24">
        <f t="shared" si="14"/>
        <v>1.111386488040826</v>
      </c>
      <c r="AD13" s="24">
        <f t="shared" si="14"/>
        <v>0.9903589059492045</v>
      </c>
      <c r="AE13" s="48">
        <f t="shared" ref="AE13" si="15">AE11+AE12</f>
        <v>0.99643472854003079</v>
      </c>
      <c r="AF13" s="51">
        <f t="shared" si="7"/>
        <v>6.1349704176214218E-3</v>
      </c>
      <c r="AG13" s="43">
        <f t="shared" si="0"/>
        <v>-0.10889783472621777</v>
      </c>
      <c r="AH13" s="44">
        <f t="shared" si="8"/>
        <v>7.3007522812385914E-2</v>
      </c>
      <c r="AI13" s="45">
        <f t="shared" si="9"/>
        <v>7.3007522812385914E-2</v>
      </c>
      <c r="AJ13" s="45">
        <f t="shared" si="1"/>
        <v>-0.98859835855820755</v>
      </c>
      <c r="AK13" s="45">
        <f t="shared" si="2"/>
        <v>-0.98873444486226392</v>
      </c>
      <c r="AL13" s="45">
        <f t="shared" si="3"/>
        <v>-0.98791197458855162</v>
      </c>
      <c r="AM13" s="45">
        <f t="shared" si="4"/>
        <v>-0.98622002193904668</v>
      </c>
      <c r="AN13" s="45">
        <f t="shared" si="5"/>
        <v>-0.98772063171245927</v>
      </c>
      <c r="AO13" s="45">
        <f t="shared" si="6"/>
        <v>-0.987645298151268</v>
      </c>
      <c r="AP13" s="89"/>
    </row>
    <row r="14" spans="1:42" s="5" customFormat="1" ht="22.15" customHeight="1" x14ac:dyDescent="0.2">
      <c r="A14" s="82" t="s">
        <v>23</v>
      </c>
      <c r="B14" s="83"/>
      <c r="C14" s="123">
        <v>0.68527739999999993</v>
      </c>
      <c r="D14" s="123">
        <v>0.59545479999999995</v>
      </c>
      <c r="E14" s="123">
        <v>0.33767380000000002</v>
      </c>
      <c r="F14" s="123">
        <v>0.21068579999999998</v>
      </c>
      <c r="G14" s="123">
        <v>0.1664418</v>
      </c>
      <c r="H14" s="123">
        <v>0.31935719999999995</v>
      </c>
      <c r="I14" s="123">
        <v>0.30347299999999999</v>
      </c>
      <c r="J14" s="123">
        <v>0.32290919999999995</v>
      </c>
      <c r="K14" s="123">
        <v>0.34408819999999996</v>
      </c>
      <c r="L14" s="123">
        <v>0.31627079999999996</v>
      </c>
      <c r="M14" s="123">
        <v>0.36260740000000002</v>
      </c>
      <c r="N14" s="123">
        <v>0.36904740000000003</v>
      </c>
      <c r="O14" s="123">
        <v>0.27316931639999997</v>
      </c>
      <c r="P14" s="123">
        <v>0.26724561200000002</v>
      </c>
      <c r="Q14" s="123">
        <v>0.30334697079999995</v>
      </c>
      <c r="R14" s="123">
        <v>0.25296497179999994</v>
      </c>
      <c r="S14" s="123">
        <v>0.18370416499999997</v>
      </c>
      <c r="T14" s="123">
        <v>0.174431</v>
      </c>
      <c r="U14" s="123">
        <v>0.18493054139999998</v>
      </c>
      <c r="V14" s="123">
        <v>0.139296</v>
      </c>
      <c r="W14" s="123">
        <v>0.12811535069999999</v>
      </c>
      <c r="X14" s="123">
        <v>0.1506008583</v>
      </c>
      <c r="Y14" s="123">
        <v>0.18944617629999999</v>
      </c>
      <c r="Z14" s="123">
        <v>0.19318664269999999</v>
      </c>
      <c r="AA14" s="123">
        <v>0.19871953179999996</v>
      </c>
      <c r="AB14" s="123">
        <v>0.17510199459999998</v>
      </c>
      <c r="AC14" s="123">
        <v>8.682392500000001E-2</v>
      </c>
      <c r="AD14" s="134">
        <v>7.2732122999999996E-2</v>
      </c>
      <c r="AE14" s="135">
        <v>9.3356213999999993E-2</v>
      </c>
      <c r="AF14" s="42">
        <f t="shared" si="7"/>
        <v>0.28356234012308423</v>
      </c>
      <c r="AG14" s="125">
        <f t="shared" si="0"/>
        <v>-0.16230321308326032</v>
      </c>
      <c r="AH14" s="16">
        <f t="shared" si="8"/>
        <v>-0.11884859523405936</v>
      </c>
      <c r="AI14" s="9">
        <f t="shared" si="9"/>
        <v>-0.11884859523405936</v>
      </c>
      <c r="AJ14" s="9">
        <f t="shared" si="1"/>
        <v>-0.71808986740260228</v>
      </c>
      <c r="AK14" s="9">
        <f t="shared" si="2"/>
        <v>-0.71001592668895841</v>
      </c>
      <c r="AL14" s="9">
        <f t="shared" si="3"/>
        <v>-0.74448012644222616</v>
      </c>
      <c r="AM14" s="9">
        <f t="shared" si="4"/>
        <v>-0.87330105297504335</v>
      </c>
      <c r="AN14" s="9">
        <f t="shared" si="5"/>
        <v>-0.89386469917145961</v>
      </c>
      <c r="AO14" s="9">
        <f t="shared" si="6"/>
        <v>-0.86376872489885126</v>
      </c>
      <c r="AP14" s="89"/>
    </row>
    <row r="15" spans="1:42" ht="12.75" customHeight="1" x14ac:dyDescent="0.2">
      <c r="A15" s="141" t="s">
        <v>0</v>
      </c>
      <c r="B15" s="142"/>
      <c r="C15" s="123">
        <v>3.0783404491348879E-2</v>
      </c>
      <c r="D15" s="123">
        <v>3.0046696800840631E-2</v>
      </c>
      <c r="E15" s="123">
        <v>4.242374474736009E-2</v>
      </c>
      <c r="F15" s="123">
        <v>6.0961744979086005E-2</v>
      </c>
      <c r="G15" s="123">
        <v>3.6025347683243725E-2</v>
      </c>
      <c r="H15" s="123">
        <v>2.7293289859904993E-2</v>
      </c>
      <c r="I15" s="123">
        <v>2.5605979712491247E-2</v>
      </c>
      <c r="J15" s="123">
        <v>2.7950825710547994E-2</v>
      </c>
      <c r="K15" s="123">
        <v>3.8281172362087112E-2</v>
      </c>
      <c r="L15" s="123">
        <v>2.7947239544630308E-2</v>
      </c>
      <c r="M15" s="123">
        <v>2.1757602107965388E-2</v>
      </c>
      <c r="N15" s="123">
        <v>2.7811216662329618E-2</v>
      </c>
      <c r="O15" s="123">
        <v>2.2335938462204087E-2</v>
      </c>
      <c r="P15" s="123">
        <v>2.3132200497943973E-2</v>
      </c>
      <c r="Q15" s="123">
        <v>2.3549636911162301E-2</v>
      </c>
      <c r="R15" s="123">
        <v>4.3230944299999997E-2</v>
      </c>
      <c r="S15" s="123">
        <v>3.8614509999999998E-2</v>
      </c>
      <c r="T15" s="123">
        <v>2.2550524636000002E-2</v>
      </c>
      <c r="U15" s="123">
        <v>2.2490906460000001E-2</v>
      </c>
      <c r="V15" s="123">
        <v>2.4843492496799999E-2</v>
      </c>
      <c r="W15" s="123">
        <v>2.6691477497199998E-2</v>
      </c>
      <c r="X15" s="123">
        <v>3.1707898773600002E-2</v>
      </c>
      <c r="Y15" s="123">
        <v>2.8888579763099997E-2</v>
      </c>
      <c r="Z15" s="123">
        <v>2.8857322942599999E-2</v>
      </c>
      <c r="AA15" s="123">
        <v>3.1213603686199996E-2</v>
      </c>
      <c r="AB15" s="123">
        <v>3.3422167700199998E-2</v>
      </c>
      <c r="AC15" s="123">
        <v>2.6715313274800003E-2</v>
      </c>
      <c r="AD15" s="131">
        <v>2.7042756509800005E-2</v>
      </c>
      <c r="AE15" s="132">
        <v>2.6944198957200006E-2</v>
      </c>
      <c r="AF15" s="42">
        <f t="shared" si="7"/>
        <v>-3.6445083756267006E-3</v>
      </c>
      <c r="AG15" s="125">
        <f t="shared" si="0"/>
        <v>1.2256761941432019E-2</v>
      </c>
      <c r="AH15" s="16">
        <f t="shared" si="8"/>
        <v>7.0756457223055014E-2</v>
      </c>
      <c r="AI15" s="9">
        <f t="shared" si="9"/>
        <v>7.0756457223055014E-2</v>
      </c>
      <c r="AJ15" s="9">
        <f t="shared" si="1"/>
        <v>-6.2568828255827574E-2</v>
      </c>
      <c r="AK15" s="9">
        <f t="shared" si="2"/>
        <v>1.3975036288530619E-2</v>
      </c>
      <c r="AL15" s="9">
        <f t="shared" si="3"/>
        <v>8.5720317568925689E-2</v>
      </c>
      <c r="AM15" s="9">
        <f t="shared" si="4"/>
        <v>-0.13215208921066995</v>
      </c>
      <c r="AN15" s="9">
        <f t="shared" si="5"/>
        <v>-0.12151508396675602</v>
      </c>
      <c r="AO15" s="9">
        <f t="shared" si="6"/>
        <v>-0.12471672960110089</v>
      </c>
      <c r="AP15" s="89"/>
    </row>
    <row r="16" spans="1:42" ht="16.5" thickBot="1" x14ac:dyDescent="0.25">
      <c r="A16" s="84" t="s">
        <v>9</v>
      </c>
      <c r="B16" s="85"/>
      <c r="C16" s="18">
        <f>C10+C13+C14+C15</f>
        <v>87.979056519966278</v>
      </c>
      <c r="D16" s="18">
        <f>D10+D13+D14+D15</f>
        <v>99.064222427745193</v>
      </c>
      <c r="E16" s="18">
        <f>E10+E13+E14+E15</f>
        <v>59.108667720109544</v>
      </c>
      <c r="F16" s="18">
        <f>F10+F13+F14+F15</f>
        <v>47.461528346943652</v>
      </c>
      <c r="G16" s="18">
        <f t="shared" ref="G16:AD16" si="16">G10+G13+G14+G15</f>
        <v>38.96579585070419</v>
      </c>
      <c r="H16" s="18">
        <f t="shared" si="16"/>
        <v>52.763456313543863</v>
      </c>
      <c r="I16" s="18">
        <f t="shared" si="16"/>
        <v>57.428264923777348</v>
      </c>
      <c r="J16" s="18">
        <f t="shared" si="16"/>
        <v>57.189751208688499</v>
      </c>
      <c r="K16" s="18">
        <f t="shared" si="16"/>
        <v>7.3901842090819487</v>
      </c>
      <c r="L16" s="18">
        <f t="shared" si="16"/>
        <v>6.0726991330548197</v>
      </c>
      <c r="M16" s="18">
        <f t="shared" si="16"/>
        <v>4.8188585417185719</v>
      </c>
      <c r="N16" s="18">
        <f t="shared" si="16"/>
        <v>4.858057235773555</v>
      </c>
      <c r="O16" s="18">
        <f t="shared" si="16"/>
        <v>4.9985536266019164</v>
      </c>
      <c r="P16" s="18">
        <f t="shared" si="16"/>
        <v>4.8064950225809895</v>
      </c>
      <c r="Q16" s="18">
        <f t="shared" si="16"/>
        <v>3.2350883034897957</v>
      </c>
      <c r="R16" s="18">
        <f t="shared" si="16"/>
        <v>3.2094557691240642</v>
      </c>
      <c r="S16" s="18">
        <f t="shared" si="16"/>
        <v>3.2961825839186476</v>
      </c>
      <c r="T16" s="18">
        <f t="shared" si="16"/>
        <v>3.4963765720823337</v>
      </c>
      <c r="U16" s="18">
        <f t="shared" si="16"/>
        <v>3.3557080937747683</v>
      </c>
      <c r="V16" s="18">
        <f t="shared" si="16"/>
        <v>2.9756994173708207</v>
      </c>
      <c r="W16" s="18">
        <f t="shared" si="16"/>
        <v>2.9307289238090255</v>
      </c>
      <c r="X16" s="18">
        <f t="shared" si="16"/>
        <v>2.8872988090265177</v>
      </c>
      <c r="Y16" s="18">
        <f t="shared" si="16"/>
        <v>2.8490674473018687</v>
      </c>
      <c r="Z16" s="18">
        <f t="shared" si="16"/>
        <v>2.7316757228871702</v>
      </c>
      <c r="AA16" s="18">
        <f t="shared" si="16"/>
        <v>2.5992683034986159</v>
      </c>
      <c r="AB16" s="18">
        <f t="shared" si="16"/>
        <v>2.5483593419399244</v>
      </c>
      <c r="AC16" s="18">
        <f t="shared" si="16"/>
        <v>2.6238687531018474</v>
      </c>
      <c r="AD16" s="18">
        <f t="shared" si="16"/>
        <v>2.5526989341011421</v>
      </c>
      <c r="AE16" s="49">
        <f t="shared" ref="AE16" si="17">AE10+AE13+AE14+AE15</f>
        <v>2.5732405126151456</v>
      </c>
      <c r="AF16" s="52">
        <f t="shared" si="7"/>
        <v>8.0470039923594139E-3</v>
      </c>
      <c r="AG16" s="36">
        <f t="shared" si="0"/>
        <v>-2.7124001121081525E-2</v>
      </c>
      <c r="AH16" s="37">
        <f t="shared" si="8"/>
        <v>-1.9585881723009523E-2</v>
      </c>
      <c r="AI16" s="53">
        <f t="shared" si="9"/>
        <v>-1.9585881723009523E-2</v>
      </c>
      <c r="AJ16" s="38">
        <f t="shared" si="1"/>
        <v>-0.96895084090533257</v>
      </c>
      <c r="AK16" s="38">
        <f t="shared" si="2"/>
        <v>-0.97045582884934967</v>
      </c>
      <c r="AL16" s="38">
        <f t="shared" si="3"/>
        <v>-0.97103447749111071</v>
      </c>
      <c r="AM16" s="38">
        <f t="shared" si="4"/>
        <v>-0.97017621173845647</v>
      </c>
      <c r="AN16" s="38">
        <f t="shared" si="5"/>
        <v>-0.97098515220469739</v>
      </c>
      <c r="AO16" s="38">
        <f t="shared" si="6"/>
        <v>-0.970751669608651</v>
      </c>
      <c r="AP16" s="90"/>
    </row>
    <row r="17" spans="1:35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24</v>
      </c>
    </row>
    <row r="20" spans="1:35" ht="13.5" customHeight="1" x14ac:dyDescent="0.2"/>
    <row r="21" spans="1:35" ht="14.1" customHeight="1" x14ac:dyDescent="0.2">
      <c r="A21" s="72" t="s">
        <v>1</v>
      </c>
      <c r="B21" s="72" t="s">
        <v>2</v>
      </c>
      <c r="C21" s="93" t="s">
        <v>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5" ht="12.75" customHeight="1" x14ac:dyDescent="0.2">
      <c r="A22" s="74"/>
      <c r="B22" s="74"/>
      <c r="C22" s="8">
        <v>1990</v>
      </c>
      <c r="D22" s="8">
        <v>1991</v>
      </c>
      <c r="E22" s="8">
        <v>1992</v>
      </c>
      <c r="F22" s="8">
        <v>1993</v>
      </c>
      <c r="G22" s="8">
        <v>1994</v>
      </c>
      <c r="H22" s="8">
        <v>1995</v>
      </c>
      <c r="I22" s="8">
        <v>1996</v>
      </c>
      <c r="J22" s="8">
        <v>1997</v>
      </c>
      <c r="K22" s="8">
        <v>1998</v>
      </c>
      <c r="L22" s="8">
        <v>1999</v>
      </c>
      <c r="M22" s="8">
        <v>2000</v>
      </c>
      <c r="N22" s="8">
        <v>2001</v>
      </c>
      <c r="O22" s="8">
        <v>2002</v>
      </c>
      <c r="P22" s="8">
        <v>2003</v>
      </c>
      <c r="Q22" s="8">
        <v>2004</v>
      </c>
      <c r="R22" s="8">
        <v>2005</v>
      </c>
      <c r="S22" s="8">
        <v>2006</v>
      </c>
      <c r="T22" s="8">
        <v>2007</v>
      </c>
      <c r="U22" s="8">
        <v>2008</v>
      </c>
      <c r="V22" s="8">
        <v>2009</v>
      </c>
      <c r="W22" s="8">
        <v>2010</v>
      </c>
      <c r="X22" s="8">
        <v>2011</v>
      </c>
      <c r="Y22" s="8">
        <v>2012</v>
      </c>
      <c r="Z22" s="8">
        <v>2013</v>
      </c>
      <c r="AA22" s="8">
        <v>2014</v>
      </c>
      <c r="AB22" s="46">
        <v>2015</v>
      </c>
      <c r="AC22" s="8">
        <v>2016</v>
      </c>
      <c r="AD22" s="8">
        <v>2017</v>
      </c>
      <c r="AE22" s="8">
        <v>2018</v>
      </c>
    </row>
    <row r="23" spans="1:35" ht="15" customHeight="1" x14ac:dyDescent="0.2">
      <c r="A23" s="77" t="s">
        <v>3</v>
      </c>
      <c r="B23" s="117" t="s">
        <v>6</v>
      </c>
      <c r="C23" s="137">
        <f t="shared" ref="C23:C34" si="18">C5/C$16</f>
        <v>1.0460284446118687E-2</v>
      </c>
      <c r="D23" s="137">
        <f t="shared" ref="D23:AB33" si="19">D5/D$16</f>
        <v>9.931057453336058E-3</v>
      </c>
      <c r="E23" s="137">
        <f t="shared" si="19"/>
        <v>1.1161206882955224E-2</v>
      </c>
      <c r="F23" s="137">
        <f t="shared" si="19"/>
        <v>1.308333816097996E-2</v>
      </c>
      <c r="G23" s="137">
        <f t="shared" si="19"/>
        <v>1.4015104287678258E-2</v>
      </c>
      <c r="H23" s="137">
        <f t="shared" si="19"/>
        <v>7.9762140201564326E-3</v>
      </c>
      <c r="I23" s="137">
        <f t="shared" si="19"/>
        <v>7.4884587941284695E-3</v>
      </c>
      <c r="J23" s="137">
        <f t="shared" si="19"/>
        <v>6.6455528825986598E-3</v>
      </c>
      <c r="K23" s="137">
        <f t="shared" si="19"/>
        <v>6.0791839254546808E-2</v>
      </c>
      <c r="L23" s="137">
        <f t="shared" si="19"/>
        <v>5.6448916946023428E-2</v>
      </c>
      <c r="M23" s="137">
        <f t="shared" si="19"/>
        <v>4.2378760150130382E-2</v>
      </c>
      <c r="N23" s="137">
        <f t="shared" si="19"/>
        <v>5.2403833134358813E-2</v>
      </c>
      <c r="O23" s="137">
        <f t="shared" si="19"/>
        <v>5.031468791121483E-2</v>
      </c>
      <c r="P23" s="137">
        <f t="shared" si="19"/>
        <v>4.8752152889997909E-2</v>
      </c>
      <c r="Q23" s="137">
        <f t="shared" si="19"/>
        <v>7.7430783989653584E-2</v>
      </c>
      <c r="R23" s="137">
        <f t="shared" si="19"/>
        <v>9.8176936542722054E-2</v>
      </c>
      <c r="S23" s="137">
        <f t="shared" si="19"/>
        <v>6.6303049672422384E-2</v>
      </c>
      <c r="T23" s="137">
        <f t="shared" si="19"/>
        <v>7.7783994509542667E-2</v>
      </c>
      <c r="U23" s="137">
        <f t="shared" si="19"/>
        <v>5.3457265113809722E-2</v>
      </c>
      <c r="V23" s="137">
        <f t="shared" si="19"/>
        <v>4.9354076009660797E-2</v>
      </c>
      <c r="W23" s="137">
        <f t="shared" si="19"/>
        <v>4.5949370557575857E-2</v>
      </c>
      <c r="X23" s="137">
        <f t="shared" si="19"/>
        <v>3.8796693474574401E-2</v>
      </c>
      <c r="Y23" s="137">
        <f t="shared" si="19"/>
        <v>5.4829530471343368E-2</v>
      </c>
      <c r="Z23" s="137">
        <f t="shared" si="19"/>
        <v>4.3971829152957845E-2</v>
      </c>
      <c r="AA23" s="137">
        <f t="shared" si="19"/>
        <v>4.668535018602453E-2</v>
      </c>
      <c r="AB23" s="143">
        <f t="shared" si="19"/>
        <v>5.6936846649333211E-2</v>
      </c>
      <c r="AC23" s="137">
        <f t="shared" ref="AC23:AD32" si="20">AC5/AC$16</f>
        <v>5.5491555153738673E-2</v>
      </c>
      <c r="AD23" s="137">
        <f t="shared" si="20"/>
        <v>6.536374307811911E-2</v>
      </c>
      <c r="AE23" s="137">
        <f t="shared" ref="AE23" si="21">AE5/AE$16</f>
        <v>6.3711386011407883E-2</v>
      </c>
    </row>
    <row r="24" spans="1:35" ht="23.25" customHeight="1" x14ac:dyDescent="0.2">
      <c r="A24" s="78"/>
      <c r="B24" s="117" t="s">
        <v>7</v>
      </c>
      <c r="C24" s="137">
        <f t="shared" si="18"/>
        <v>6.5793963119919802E-4</v>
      </c>
      <c r="D24" s="137">
        <f t="shared" ref="D24:R24" si="22">D6/D$16</f>
        <v>7.0559341492820488E-4</v>
      </c>
      <c r="E24" s="137">
        <f t="shared" si="22"/>
        <v>6.8425171062077607E-4</v>
      </c>
      <c r="F24" s="137">
        <f t="shared" si="22"/>
        <v>1.0709457063506715E-3</v>
      </c>
      <c r="G24" s="137">
        <f t="shared" si="22"/>
        <v>8.8561763584193184E-4</v>
      </c>
      <c r="H24" s="137">
        <f t="shared" si="22"/>
        <v>9.8650146591399411E-4</v>
      </c>
      <c r="I24" s="137">
        <f t="shared" si="22"/>
        <v>6.8540637702085361E-4</v>
      </c>
      <c r="J24" s="137">
        <f t="shared" si="22"/>
        <v>6.7374274560834586E-4</v>
      </c>
      <c r="K24" s="137">
        <f t="shared" si="22"/>
        <v>6.7214014691212402E-3</v>
      </c>
      <c r="L24" s="137">
        <f t="shared" si="22"/>
        <v>7.0581528181915083E-3</v>
      </c>
      <c r="M24" s="137">
        <f t="shared" si="22"/>
        <v>9.8353393422288063E-3</v>
      </c>
      <c r="N24" s="137">
        <f t="shared" si="22"/>
        <v>1.2498063434267476E-2</v>
      </c>
      <c r="O24" s="137">
        <f t="shared" si="22"/>
        <v>1.0750410221472564E-2</v>
      </c>
      <c r="P24" s="137">
        <f t="shared" si="22"/>
        <v>1.1984315853731732E-2</v>
      </c>
      <c r="Q24" s="137">
        <f t="shared" si="22"/>
        <v>1.7247603238467833E-2</v>
      </c>
      <c r="R24" s="137">
        <f t="shared" si="22"/>
        <v>1.9428400620138793E-2</v>
      </c>
      <c r="S24" s="137">
        <f t="shared" si="19"/>
        <v>1.601845237734462E-2</v>
      </c>
      <c r="T24" s="137">
        <f t="shared" si="19"/>
        <v>1.0171046587305638E-2</v>
      </c>
      <c r="U24" s="137">
        <f t="shared" si="19"/>
        <v>1.3496372568317675E-2</v>
      </c>
      <c r="V24" s="137">
        <f t="shared" si="19"/>
        <v>1.3825060206535466E-2</v>
      </c>
      <c r="W24" s="137">
        <f t="shared" si="19"/>
        <v>1.2206424521256653E-2</v>
      </c>
      <c r="X24" s="137">
        <f t="shared" si="19"/>
        <v>1.2570319519947092E-2</v>
      </c>
      <c r="Y24" s="137">
        <f t="shared" si="19"/>
        <v>1.2265920631267356E-2</v>
      </c>
      <c r="Z24" s="137">
        <f t="shared" si="19"/>
        <v>1.1240482558038459E-2</v>
      </c>
      <c r="AA24" s="137">
        <f t="shared" si="19"/>
        <v>9.6908788414515092E-3</v>
      </c>
      <c r="AB24" s="143">
        <f t="shared" si="19"/>
        <v>1.0704383046603707E-2</v>
      </c>
      <c r="AC24" s="137">
        <f t="shared" si="20"/>
        <v>1.0540716213202224E-2</v>
      </c>
      <c r="AD24" s="137">
        <f t="shared" si="20"/>
        <v>1.0890452248343651E-2</v>
      </c>
      <c r="AE24" s="137">
        <f t="shared" ref="AE24" si="23">AE6/AE$16</f>
        <v>9.6760882165871174E-3</v>
      </c>
    </row>
    <row r="25" spans="1:35" ht="26.65" customHeight="1" x14ac:dyDescent="0.2">
      <c r="A25" s="78"/>
      <c r="B25" s="117" t="s">
        <v>10</v>
      </c>
      <c r="C25" s="137">
        <f t="shared" si="18"/>
        <v>9.7726000046156787E-3</v>
      </c>
      <c r="D25" s="137">
        <f t="shared" si="19"/>
        <v>9.8268412502573246E-3</v>
      </c>
      <c r="E25" s="137">
        <f t="shared" si="19"/>
        <v>1.1693103673839236E-2</v>
      </c>
      <c r="F25" s="137">
        <f t="shared" si="19"/>
        <v>1.0795891551739024E-2</v>
      </c>
      <c r="G25" s="137">
        <f t="shared" si="19"/>
        <v>1.1416564956948034E-2</v>
      </c>
      <c r="H25" s="137">
        <f t="shared" si="19"/>
        <v>5.6771472269602392E-3</v>
      </c>
      <c r="I25" s="137">
        <f t="shared" si="19"/>
        <v>5.0389957396671523E-3</v>
      </c>
      <c r="J25" s="137">
        <f t="shared" si="19"/>
        <v>4.6758951458551988E-3</v>
      </c>
      <c r="K25" s="137">
        <f t="shared" si="19"/>
        <v>3.8856306587930801E-2</v>
      </c>
      <c r="L25" s="137">
        <f t="shared" si="19"/>
        <v>4.0504417707363946E-2</v>
      </c>
      <c r="M25" s="137">
        <f t="shared" si="19"/>
        <v>3.9819945746837671E-2</v>
      </c>
      <c r="N25" s="137">
        <f t="shared" si="19"/>
        <v>3.7719464190508693E-2</v>
      </c>
      <c r="O25" s="137">
        <f t="shared" si="19"/>
        <v>9.2667400355289739E-2</v>
      </c>
      <c r="P25" s="137">
        <f t="shared" si="19"/>
        <v>4.9347339194111654E-2</v>
      </c>
      <c r="Q25" s="137">
        <f t="shared" si="19"/>
        <v>7.6801986775491868E-2</v>
      </c>
      <c r="R25" s="137">
        <f t="shared" si="19"/>
        <v>7.0740596716579979E-2</v>
      </c>
      <c r="S25" s="137">
        <f t="shared" si="19"/>
        <v>8.0528470557511708E-2</v>
      </c>
      <c r="T25" s="137">
        <f t="shared" si="19"/>
        <v>7.4340246025830475E-2</v>
      </c>
      <c r="U25" s="137">
        <f t="shared" si="19"/>
        <v>6.251619665707582E-2</v>
      </c>
      <c r="V25" s="137">
        <f t="shared" si="19"/>
        <v>4.8155701110279447E-2</v>
      </c>
      <c r="W25" s="137">
        <f t="shared" si="19"/>
        <v>6.3064070659668875E-2</v>
      </c>
      <c r="X25" s="137">
        <f t="shared" si="19"/>
        <v>7.362190407763114E-2</v>
      </c>
      <c r="Y25" s="137">
        <f t="shared" si="19"/>
        <v>8.5520548697396545E-2</v>
      </c>
      <c r="Z25" s="137">
        <f t="shared" si="19"/>
        <v>8.5183150612605479E-2</v>
      </c>
      <c r="AA25" s="137">
        <f t="shared" si="19"/>
        <v>8.516114574817929E-2</v>
      </c>
      <c r="AB25" s="143">
        <f t="shared" si="19"/>
        <v>8.920857992439353E-2</v>
      </c>
      <c r="AC25" s="137">
        <f t="shared" si="20"/>
        <v>8.6212258844511044E-2</v>
      </c>
      <c r="AD25" s="137">
        <f t="shared" si="20"/>
        <v>9.1112952095936589E-2</v>
      </c>
      <c r="AE25" s="137">
        <f t="shared" ref="AE25" si="24">AE7/AE$16</f>
        <v>8.9613592775469819E-2</v>
      </c>
    </row>
    <row r="26" spans="1:35" ht="27" customHeight="1" x14ac:dyDescent="0.2">
      <c r="A26" s="78"/>
      <c r="B26" s="117" t="s">
        <v>11</v>
      </c>
      <c r="C26" s="137">
        <f t="shared" si="18"/>
        <v>3.0058239768686875E-2</v>
      </c>
      <c r="D26" s="137">
        <f t="shared" si="19"/>
        <v>2.800822958080279E-2</v>
      </c>
      <c r="E26" s="137">
        <f t="shared" si="19"/>
        <v>1.6232222185132712E-2</v>
      </c>
      <c r="F26" s="137">
        <f t="shared" si="19"/>
        <v>2.1120204582803975E-2</v>
      </c>
      <c r="G26" s="137">
        <f t="shared" si="19"/>
        <v>2.1096755835545034E-2</v>
      </c>
      <c r="H26" s="137">
        <f t="shared" si="19"/>
        <v>1.3437626598733685E-2</v>
      </c>
      <c r="I26" s="137">
        <f t="shared" si="19"/>
        <v>1.489139815794647E-2</v>
      </c>
      <c r="J26" s="137">
        <f t="shared" si="19"/>
        <v>1.5507207887018497E-2</v>
      </c>
      <c r="K26" s="137">
        <f t="shared" si="19"/>
        <v>0.10269478087803699</v>
      </c>
      <c r="L26" s="137">
        <f t="shared" si="19"/>
        <v>0.1298086614746313</v>
      </c>
      <c r="M26" s="137">
        <f t="shared" si="19"/>
        <v>0.15208629671428969</v>
      </c>
      <c r="N26" s="137">
        <f t="shared" si="19"/>
        <v>0.15401023808252121</v>
      </c>
      <c r="O26" s="137">
        <f t="shared" si="19"/>
        <v>0.15538457982454615</v>
      </c>
      <c r="P26" s="137">
        <f t="shared" si="19"/>
        <v>0.16984209640596681</v>
      </c>
      <c r="Q26" s="137">
        <f t="shared" si="19"/>
        <v>0.25022701393552654</v>
      </c>
      <c r="R26" s="137">
        <f t="shared" si="19"/>
        <v>0.26794615936854105</v>
      </c>
      <c r="S26" s="137">
        <f t="shared" si="19"/>
        <v>0.28581387044403234</v>
      </c>
      <c r="T26" s="137">
        <f t="shared" si="19"/>
        <v>0.26862421656733465</v>
      </c>
      <c r="U26" s="137">
        <f t="shared" si="19"/>
        <v>0.28952620753943631</v>
      </c>
      <c r="V26" s="137">
        <f t="shared" si="19"/>
        <v>0.32205935818166465</v>
      </c>
      <c r="W26" s="137">
        <f t="shared" si="19"/>
        <v>0.35973740421197031</v>
      </c>
      <c r="X26" s="137">
        <f t="shared" si="19"/>
        <v>0.36264265053779665</v>
      </c>
      <c r="Y26" s="137">
        <f t="shared" si="19"/>
        <v>0.36491851885942472</v>
      </c>
      <c r="Z26" s="137">
        <f t="shared" si="19"/>
        <v>0.37780665009139808</v>
      </c>
      <c r="AA26" s="137">
        <f t="shared" si="19"/>
        <v>0.3594470367843261</v>
      </c>
      <c r="AB26" s="143">
        <f t="shared" si="19"/>
        <v>0.33075330767848604</v>
      </c>
      <c r="AC26" s="137">
        <f t="shared" si="20"/>
        <v>0.32639790995169388</v>
      </c>
      <c r="AD26" s="137">
        <f t="shared" si="20"/>
        <v>0.34642476525003385</v>
      </c>
      <c r="AE26" s="137">
        <f t="shared" ref="AE26" si="25">AE8/AE$16</f>
        <v>0.34253466909870073</v>
      </c>
    </row>
    <row r="27" spans="1:35" ht="24.75" customHeight="1" x14ac:dyDescent="0.2">
      <c r="A27" s="78"/>
      <c r="B27" s="117" t="s">
        <v>12</v>
      </c>
      <c r="C27" s="137">
        <f t="shared" si="18"/>
        <v>2.4190721174840068E-2</v>
      </c>
      <c r="D27" s="137">
        <f t="shared" si="19"/>
        <v>2.5186570876482177E-2</v>
      </c>
      <c r="E27" s="137">
        <f t="shared" si="19"/>
        <v>2.1878395815374384E-2</v>
      </c>
      <c r="F27" s="137">
        <f t="shared" si="19"/>
        <v>2.57704908291004E-2</v>
      </c>
      <c r="G27" s="137">
        <f t="shared" si="19"/>
        <v>3.0181229609833483E-2</v>
      </c>
      <c r="H27" s="137">
        <f t="shared" si="19"/>
        <v>2.0320780496799595E-2</v>
      </c>
      <c r="I27" s="137">
        <f t="shared" si="19"/>
        <v>1.5528330251377271E-2</v>
      </c>
      <c r="J27" s="137">
        <f t="shared" si="19"/>
        <v>1.1004102434430436E-2</v>
      </c>
      <c r="K27" s="137">
        <f t="shared" si="19"/>
        <v>8.470460238740965E-2</v>
      </c>
      <c r="L27" s="137">
        <f t="shared" si="19"/>
        <v>8.0668706660191769E-2</v>
      </c>
      <c r="M27" s="137">
        <f t="shared" si="19"/>
        <v>5.9241288800113909E-2</v>
      </c>
      <c r="N27" s="137">
        <f t="shared" si="19"/>
        <v>4.9715448752554764E-2</v>
      </c>
      <c r="O27" s="137">
        <f t="shared" si="19"/>
        <v>5.5533254719937308E-2</v>
      </c>
      <c r="P27" s="137">
        <f t="shared" si="19"/>
        <v>5.8194376296462527E-2</v>
      </c>
      <c r="Q27" s="137">
        <f t="shared" si="19"/>
        <v>8.3945122099184546E-2</v>
      </c>
      <c r="R27" s="137">
        <f t="shared" si="19"/>
        <v>6.166120488082049E-2</v>
      </c>
      <c r="S27" s="137">
        <f t="shared" si="19"/>
        <v>7.7980561523482206E-2</v>
      </c>
      <c r="T27" s="137">
        <f t="shared" si="19"/>
        <v>5.8750830123045196E-2</v>
      </c>
      <c r="U27" s="137">
        <f t="shared" si="19"/>
        <v>4.8686888793097169E-2</v>
      </c>
      <c r="V27" s="137">
        <f t="shared" si="19"/>
        <v>6.5262748899019479E-2</v>
      </c>
      <c r="W27" s="137">
        <f t="shared" si="19"/>
        <v>6.8132354540814163E-2</v>
      </c>
      <c r="X27" s="137">
        <f t="shared" si="19"/>
        <v>8.1151219129960456E-2</v>
      </c>
      <c r="Y27" s="137">
        <f t="shared" si="19"/>
        <v>6.1331940427317828E-2</v>
      </c>
      <c r="Z27" s="137">
        <f t="shared" si="19"/>
        <v>6.3881441298813485E-2</v>
      </c>
      <c r="AA27" s="137">
        <f t="shared" si="19"/>
        <v>6.0997816393666755E-2</v>
      </c>
      <c r="AB27" s="143">
        <f t="shared" si="19"/>
        <v>4.7999726543273953E-2</v>
      </c>
      <c r="AC27" s="137">
        <f t="shared" si="20"/>
        <v>5.4518002840125215E-2</v>
      </c>
      <c r="AD27" s="137">
        <f t="shared" si="20"/>
        <v>5.915663566749723E-2</v>
      </c>
      <c r="AE27" s="137">
        <f t="shared" ref="AE27" si="26">AE9/AE$16</f>
        <v>6.0484176913151805E-2</v>
      </c>
    </row>
    <row r="28" spans="1:35" x14ac:dyDescent="0.2">
      <c r="A28" s="79"/>
      <c r="B28" s="11" t="s">
        <v>8</v>
      </c>
      <c r="C28" s="137">
        <f t="shared" si="18"/>
        <v>7.5139785025460509E-2</v>
      </c>
      <c r="D28" s="137">
        <f t="shared" si="19"/>
        <v>7.3658292575806555E-2</v>
      </c>
      <c r="E28" s="137">
        <f t="shared" si="19"/>
        <v>6.1649180267922328E-2</v>
      </c>
      <c r="F28" s="137">
        <f t="shared" si="19"/>
        <v>7.1840870830974027E-2</v>
      </c>
      <c r="G28" s="137">
        <f t="shared" si="19"/>
        <v>7.7595272325846745E-2</v>
      </c>
      <c r="H28" s="137">
        <f t="shared" si="19"/>
        <v>4.8398269808563946E-2</v>
      </c>
      <c r="I28" s="137">
        <f t="shared" si="19"/>
        <v>4.3632589320140219E-2</v>
      </c>
      <c r="J28" s="137">
        <f t="shared" si="19"/>
        <v>3.8506501095511139E-2</v>
      </c>
      <c r="K28" s="137">
        <f t="shared" si="19"/>
        <v>0.29376893057704551</v>
      </c>
      <c r="L28" s="137">
        <f t="shared" si="19"/>
        <v>0.31448885560640194</v>
      </c>
      <c r="M28" s="137">
        <f t="shared" si="19"/>
        <v>0.30336163075360045</v>
      </c>
      <c r="N28" s="137">
        <f t="shared" si="19"/>
        <v>0.30634704759421094</v>
      </c>
      <c r="O28" s="137">
        <f t="shared" si="19"/>
        <v>0.36465033303246064</v>
      </c>
      <c r="P28" s="137">
        <f t="shared" si="19"/>
        <v>0.33812028064027067</v>
      </c>
      <c r="Q28" s="137">
        <f t="shared" si="19"/>
        <v>0.50565251003832434</v>
      </c>
      <c r="R28" s="137">
        <f t="shared" si="19"/>
        <v>0.51795329812880242</v>
      </c>
      <c r="S28" s="137">
        <f t="shared" si="19"/>
        <v>0.52664440457479322</v>
      </c>
      <c r="T28" s="137">
        <f t="shared" si="19"/>
        <v>0.48967033381305863</v>
      </c>
      <c r="U28" s="137">
        <f t="shared" si="19"/>
        <v>0.46768293067173677</v>
      </c>
      <c r="V28" s="137">
        <f t="shared" si="19"/>
        <v>0.49865694440715985</v>
      </c>
      <c r="W28" s="137">
        <f t="shared" si="19"/>
        <v>0.54908962449128595</v>
      </c>
      <c r="X28" s="137">
        <f t="shared" si="19"/>
        <v>0.56878278673990967</v>
      </c>
      <c r="Y28" s="137">
        <f t="shared" si="19"/>
        <v>0.57886645908674972</v>
      </c>
      <c r="Z28" s="137">
        <f t="shared" si="19"/>
        <v>0.58208355371381337</v>
      </c>
      <c r="AA28" s="137">
        <f t="shared" si="19"/>
        <v>0.56198222795364816</v>
      </c>
      <c r="AB28" s="143">
        <f t="shared" si="19"/>
        <v>0.53560284384209034</v>
      </c>
      <c r="AC28" s="137">
        <f t="shared" si="20"/>
        <v>0.53316044300327103</v>
      </c>
      <c r="AD28" s="137">
        <f t="shared" si="20"/>
        <v>0.57294854833993059</v>
      </c>
      <c r="AE28" s="137">
        <f t="shared" ref="AE28" si="27">AE10/AE$16</f>
        <v>0.56601991301531729</v>
      </c>
    </row>
    <row r="29" spans="1:35" x14ac:dyDescent="0.2">
      <c r="A29" s="72" t="s">
        <v>20</v>
      </c>
      <c r="B29" s="117" t="s">
        <v>21</v>
      </c>
      <c r="C29" s="137">
        <f t="shared" si="18"/>
        <v>0.91671389900403222</v>
      </c>
      <c r="D29" s="137">
        <f t="shared" si="19"/>
        <v>0.92002370366171704</v>
      </c>
      <c r="E29" s="137">
        <f t="shared" si="19"/>
        <v>0.93191817709402958</v>
      </c>
      <c r="F29" s="137">
        <f t="shared" si="19"/>
        <v>0.92243291372776048</v>
      </c>
      <c r="G29" s="137">
        <f t="shared" si="19"/>
        <v>0.91720543596799342</v>
      </c>
      <c r="H29" s="137">
        <f t="shared" si="19"/>
        <v>0.94502941848944233</v>
      </c>
      <c r="I29" s="137">
        <f t="shared" si="19"/>
        <v>0.95062589929901509</v>
      </c>
      <c r="J29" s="137">
        <f t="shared" si="19"/>
        <v>0.95534713336971799</v>
      </c>
      <c r="K29" s="137">
        <f t="shared" si="19"/>
        <v>0.65442974782271701</v>
      </c>
      <c r="L29" s="137">
        <f t="shared" si="19"/>
        <v>0.6287648377436087</v>
      </c>
      <c r="M29" s="137">
        <f t="shared" si="19"/>
        <v>0.61679828390140012</v>
      </c>
      <c r="N29" s="137">
        <f t="shared" si="19"/>
        <v>0.61187286313726796</v>
      </c>
      <c r="O29" s="137">
        <f t="shared" si="19"/>
        <v>0.57613260592407578</v>
      </c>
      <c r="P29" s="137">
        <f t="shared" si="19"/>
        <v>0.60135313156498593</v>
      </c>
      <c r="Q29" s="137">
        <f t="shared" si="19"/>
        <v>0.39308183767336075</v>
      </c>
      <c r="R29" s="137">
        <f t="shared" si="19"/>
        <v>0.38954081999712359</v>
      </c>
      <c r="S29" s="137">
        <f t="shared" si="19"/>
        <v>0.40566810647601304</v>
      </c>
      <c r="T29" s="137">
        <f t="shared" si="19"/>
        <v>0.45377923331619285</v>
      </c>
      <c r="U29" s="137">
        <f t="shared" si="19"/>
        <v>0.47027143752628459</v>
      </c>
      <c r="V29" s="137">
        <f t="shared" si="19"/>
        <v>0.44595374239888136</v>
      </c>
      <c r="W29" s="137">
        <f t="shared" si="19"/>
        <v>0.39780795260373403</v>
      </c>
      <c r="X29" s="137">
        <f t="shared" si="19"/>
        <v>0.36784026804283915</v>
      </c>
      <c r="Y29" s="137">
        <f t="shared" si="19"/>
        <v>0.34428153512763848</v>
      </c>
      <c r="Z29" s="137">
        <f t="shared" si="19"/>
        <v>0.33641392478348475</v>
      </c>
      <c r="AA29" s="137">
        <f t="shared" si="19"/>
        <v>0.34932483939692455</v>
      </c>
      <c r="AB29" s="143">
        <f t="shared" si="19"/>
        <v>0.38234775504741769</v>
      </c>
      <c r="AC29" s="137">
        <f t="shared" si="20"/>
        <v>0.42335863407576352</v>
      </c>
      <c r="AD29" s="137">
        <f t="shared" si="20"/>
        <v>0.38768975311096654</v>
      </c>
      <c r="AE29" s="137">
        <f t="shared" ref="AE29" si="28">AE11/AE$16</f>
        <v>0.38699143401905495</v>
      </c>
    </row>
    <row r="30" spans="1:35" x14ac:dyDescent="0.2">
      <c r="A30" s="73"/>
      <c r="B30" s="117" t="s">
        <v>22</v>
      </c>
      <c r="C30" s="137">
        <f t="shared" si="18"/>
        <v>7.3243420980908734E-6</v>
      </c>
      <c r="D30" s="137">
        <f t="shared" si="19"/>
        <v>3.9028542795427806E-6</v>
      </c>
      <c r="E30" s="137">
        <f t="shared" si="19"/>
        <v>2.1552085700201099E-6</v>
      </c>
      <c r="F30" s="137">
        <f t="shared" si="19"/>
        <v>2.6841004002572257E-6</v>
      </c>
      <c r="G30" s="137">
        <f t="shared" si="19"/>
        <v>3.2693161900489943E-6</v>
      </c>
      <c r="H30" s="137">
        <f t="shared" si="19"/>
        <v>2.4143889755029369E-6</v>
      </c>
      <c r="I30" s="137">
        <f t="shared" si="19"/>
        <v>1.1249807571158922E-5</v>
      </c>
      <c r="J30" s="137">
        <f t="shared" si="19"/>
        <v>1.1349761923146993E-5</v>
      </c>
      <c r="K30" s="137">
        <f t="shared" si="19"/>
        <v>6.115362280263168E-5</v>
      </c>
      <c r="L30" s="137">
        <f t="shared" si="19"/>
        <v>6.3432691853016227E-5</v>
      </c>
      <c r="M30" s="137">
        <f t="shared" si="19"/>
        <v>7.7419813238951561E-5</v>
      </c>
      <c r="N30" s="137">
        <f t="shared" si="19"/>
        <v>8.9282140939524689E-5</v>
      </c>
      <c r="O30" s="137">
        <f t="shared" si="19"/>
        <v>9.8908686440270533E-5</v>
      </c>
      <c r="P30" s="137">
        <f t="shared" si="19"/>
        <v>1.1295766847801094E-4</v>
      </c>
      <c r="Q30" s="137">
        <f t="shared" si="19"/>
        <v>2.1845448585360196E-4</v>
      </c>
      <c r="R30" s="137">
        <f t="shared" si="19"/>
        <v>2.1736400462888647E-4</v>
      </c>
      <c r="S30" s="137">
        <f t="shared" si="19"/>
        <v>2.4017092602233425E-4</v>
      </c>
      <c r="T30" s="137">
        <f t="shared" si="19"/>
        <v>2.1167170616281819E-4</v>
      </c>
      <c r="U30" s="137">
        <f t="shared" si="19"/>
        <v>2.3410288955901543E-4</v>
      </c>
      <c r="V30" s="137">
        <f t="shared" si="19"/>
        <v>2.2934255356883921E-4</v>
      </c>
      <c r="W30" s="137">
        <f t="shared" si="19"/>
        <v>2.8046897414723556E-4</v>
      </c>
      <c r="X30" s="137">
        <f t="shared" si="19"/>
        <v>2.3531384066812719E-4</v>
      </c>
      <c r="Y30" s="137">
        <f t="shared" si="19"/>
        <v>2.1824400160485783E-4</v>
      </c>
      <c r="Z30" s="137">
        <f t="shared" si="19"/>
        <v>2.1762967523525746E-4</v>
      </c>
      <c r="AA30" s="137">
        <f t="shared" si="19"/>
        <v>2.3221654070159308E-4</v>
      </c>
      <c r="AB30" s="143">
        <f t="shared" si="19"/>
        <v>2.2257281811240652E-4</v>
      </c>
      <c r="AC30" s="137">
        <f t="shared" si="20"/>
        <v>2.0923178146852489E-4</v>
      </c>
      <c r="AD30" s="137">
        <f t="shared" si="20"/>
        <v>2.7566369519915805E-4</v>
      </c>
      <c r="AE30" s="137">
        <f t="shared" ref="AE30" si="29">AE12/AE$16</f>
        <v>2.381015238038717E-4</v>
      </c>
    </row>
    <row r="31" spans="1:35" x14ac:dyDescent="0.2">
      <c r="A31" s="74"/>
      <c r="B31" s="11" t="s">
        <v>8</v>
      </c>
      <c r="C31" s="137">
        <f t="shared" si="18"/>
        <v>0.91672122334613027</v>
      </c>
      <c r="D31" s="137">
        <f t="shared" si="19"/>
        <v>0.92002760651599658</v>
      </c>
      <c r="E31" s="137">
        <f t="shared" si="19"/>
        <v>0.93192033230259963</v>
      </c>
      <c r="F31" s="137">
        <f t="shared" si="19"/>
        <v>0.92243559782816087</v>
      </c>
      <c r="G31" s="137">
        <f t="shared" si="19"/>
        <v>0.91720870528418352</v>
      </c>
      <c r="H31" s="137">
        <f t="shared" si="19"/>
        <v>0.94503183287841785</v>
      </c>
      <c r="I31" s="137">
        <f t="shared" si="19"/>
        <v>0.95063714910658625</v>
      </c>
      <c r="J31" s="137">
        <f t="shared" si="19"/>
        <v>0.95535848313164107</v>
      </c>
      <c r="K31" s="137">
        <f t="shared" si="19"/>
        <v>0.65449090144551958</v>
      </c>
      <c r="L31" s="137">
        <f t="shared" si="19"/>
        <v>0.62882827043546174</v>
      </c>
      <c r="M31" s="137">
        <f t="shared" si="19"/>
        <v>0.61687570371463907</v>
      </c>
      <c r="N31" s="137">
        <f t="shared" si="19"/>
        <v>0.61196214527820747</v>
      </c>
      <c r="O31" s="137">
        <f t="shared" si="19"/>
        <v>0.57623151461051603</v>
      </c>
      <c r="P31" s="137">
        <f t="shared" si="19"/>
        <v>0.60146608923346401</v>
      </c>
      <c r="Q31" s="137">
        <f t="shared" si="19"/>
        <v>0.3933002921592143</v>
      </c>
      <c r="R31" s="137">
        <f t="shared" si="19"/>
        <v>0.38975818400175249</v>
      </c>
      <c r="S31" s="137">
        <f t="shared" si="19"/>
        <v>0.40590827740203533</v>
      </c>
      <c r="T31" s="137">
        <f t="shared" si="19"/>
        <v>0.45399090502235562</v>
      </c>
      <c r="U31" s="137">
        <f t="shared" si="19"/>
        <v>0.47050554041584364</v>
      </c>
      <c r="V31" s="137">
        <f t="shared" si="19"/>
        <v>0.44618308495245013</v>
      </c>
      <c r="W31" s="137">
        <f t="shared" si="19"/>
        <v>0.39808842157788121</v>
      </c>
      <c r="X31" s="137">
        <f t="shared" si="19"/>
        <v>0.36807558188350725</v>
      </c>
      <c r="Y31" s="137">
        <f t="shared" si="19"/>
        <v>0.34449977912924334</v>
      </c>
      <c r="Z31" s="137">
        <f t="shared" si="19"/>
        <v>0.33663155445872001</v>
      </c>
      <c r="AA31" s="137">
        <f t="shared" si="19"/>
        <v>0.34955705593762615</v>
      </c>
      <c r="AB31" s="143">
        <f t="shared" si="19"/>
        <v>0.38257032786553008</v>
      </c>
      <c r="AC31" s="137">
        <f t="shared" si="20"/>
        <v>0.42356786585723205</v>
      </c>
      <c r="AD31" s="137">
        <f t="shared" si="20"/>
        <v>0.3879654168061657</v>
      </c>
      <c r="AE31" s="137">
        <f t="shared" ref="AE31" si="30">AE13/AE$16</f>
        <v>0.38722953554285883</v>
      </c>
    </row>
    <row r="32" spans="1:35" s="5" customFormat="1" ht="22.15" customHeight="1" x14ac:dyDescent="0.2">
      <c r="A32" s="80" t="s">
        <v>23</v>
      </c>
      <c r="B32" s="81"/>
      <c r="C32" s="137">
        <f t="shared" si="18"/>
        <v>7.78909694086661E-3</v>
      </c>
      <c r="D32" s="137">
        <f t="shared" si="19"/>
        <v>6.0107956778675453E-3</v>
      </c>
      <c r="E32" s="137">
        <f t="shared" si="19"/>
        <v>5.7127628319918805E-3</v>
      </c>
      <c r="F32" s="137">
        <f t="shared" si="19"/>
        <v>4.4390858730862463E-3</v>
      </c>
      <c r="G32" s="137">
        <f t="shared" si="19"/>
        <v>4.2714846794792739E-3</v>
      </c>
      <c r="H32" s="137">
        <f t="shared" si="19"/>
        <v>6.0526209295736393E-3</v>
      </c>
      <c r="I32" s="137">
        <f t="shared" si="19"/>
        <v>5.2843839249329533E-3</v>
      </c>
      <c r="J32" s="137">
        <f t="shared" si="19"/>
        <v>5.6462774041748636E-3</v>
      </c>
      <c r="K32" s="137">
        <f t="shared" si="19"/>
        <v>4.6560165520250892E-2</v>
      </c>
      <c r="L32" s="137">
        <f t="shared" si="19"/>
        <v>5.2080762288795067E-2</v>
      </c>
      <c r="M32" s="137">
        <f t="shared" si="19"/>
        <v>7.5247570946683495E-2</v>
      </c>
      <c r="N32" s="137">
        <f t="shared" si="19"/>
        <v>7.5966046114571167E-2</v>
      </c>
      <c r="O32" s="137">
        <f t="shared" si="19"/>
        <v>5.4649672046372368E-2</v>
      </c>
      <c r="P32" s="137">
        <f t="shared" si="19"/>
        <v>5.5600933891427312E-2</v>
      </c>
      <c r="Q32" s="137">
        <f t="shared" si="19"/>
        <v>9.3767756037066941E-2</v>
      </c>
      <c r="R32" s="137">
        <f t="shared" si="19"/>
        <v>7.88186502626394E-2</v>
      </c>
      <c r="S32" s="137">
        <f t="shared" si="19"/>
        <v>5.5732399623810991E-2</v>
      </c>
      <c r="T32" s="137">
        <f t="shared" si="19"/>
        <v>4.9889076992674822E-2</v>
      </c>
      <c r="U32" s="137">
        <f t="shared" si="19"/>
        <v>5.5109245569681047E-2</v>
      </c>
      <c r="V32" s="137">
        <f t="shared" si="19"/>
        <v>4.6811179646321602E-2</v>
      </c>
      <c r="W32" s="137">
        <f t="shared" si="19"/>
        <v>4.3714500395857267E-2</v>
      </c>
      <c r="X32" s="137">
        <f t="shared" si="19"/>
        <v>5.2159775714650268E-2</v>
      </c>
      <c r="Y32" s="137">
        <f t="shared" si="19"/>
        <v>6.6494100193875652E-2</v>
      </c>
      <c r="Z32" s="137">
        <f t="shared" si="19"/>
        <v>7.0720928213183598E-2</v>
      </c>
      <c r="AA32" s="137">
        <f t="shared" si="19"/>
        <v>7.6452104437438564E-2</v>
      </c>
      <c r="AB32" s="143">
        <f t="shared" si="19"/>
        <v>6.8711657621528588E-2</v>
      </c>
      <c r="AC32" s="137">
        <f t="shared" si="20"/>
        <v>3.3090041145297282E-2</v>
      </c>
      <c r="AD32" s="137">
        <f t="shared" si="20"/>
        <v>2.8492244826987589E-2</v>
      </c>
      <c r="AE32" s="137">
        <f t="shared" ref="AE32" si="31">AE14/AE$16</f>
        <v>3.6279630117094445E-2</v>
      </c>
    </row>
    <row r="33" spans="1:31" ht="12.75" customHeight="1" x14ac:dyDescent="0.2">
      <c r="A33" s="141" t="s">
        <v>0</v>
      </c>
      <c r="B33" s="142"/>
      <c r="C33" s="137">
        <f t="shared" si="18"/>
        <v>3.498946875426288E-4</v>
      </c>
      <c r="D33" s="137">
        <f t="shared" si="19"/>
        <v>3.0330523032930372E-4</v>
      </c>
      <c r="E33" s="137">
        <f t="shared" si="19"/>
        <v>7.1772459748618183E-4</v>
      </c>
      <c r="F33" s="137">
        <f t="shared" si="19"/>
        <v>1.2844454677787829E-3</v>
      </c>
      <c r="G33" s="137">
        <f t="shared" si="19"/>
        <v>9.2453771049033184E-4</v>
      </c>
      <c r="H33" s="137">
        <f t="shared" si="19"/>
        <v>5.1727638344455974E-4</v>
      </c>
      <c r="I33" s="137">
        <f t="shared" si="19"/>
        <v>4.4587764834053795E-4</v>
      </c>
      <c r="J33" s="137">
        <f t="shared" si="19"/>
        <v>4.8873836867297979E-4</v>
      </c>
      <c r="K33" s="137">
        <f t="shared" si="19"/>
        <v>5.1800024571840297E-3</v>
      </c>
      <c r="L33" s="137">
        <f t="shared" si="19"/>
        <v>4.602111669341288E-3</v>
      </c>
      <c r="M33" s="137">
        <f t="shared" si="19"/>
        <v>4.5150945850769616E-3</v>
      </c>
      <c r="N33" s="137">
        <f t="shared" si="19"/>
        <v>5.7247610130104201E-3</v>
      </c>
      <c r="O33" s="137">
        <f t="shared" si="19"/>
        <v>4.4684803106510547E-3</v>
      </c>
      <c r="P33" s="137">
        <f t="shared" si="19"/>
        <v>4.8126962348381784E-3</v>
      </c>
      <c r="Q33" s="137">
        <f t="shared" si="19"/>
        <v>7.279441765394328E-3</v>
      </c>
      <c r="R33" s="137">
        <f t="shared" si="19"/>
        <v>1.3469867606805729E-2</v>
      </c>
      <c r="S33" s="137">
        <f t="shared" si="19"/>
        <v>1.1714918399360438E-2</v>
      </c>
      <c r="T33" s="137">
        <f t="shared" si="19"/>
        <v>6.4496841719110382E-3</v>
      </c>
      <c r="U33" s="137">
        <f t="shared" si="19"/>
        <v>6.702283342738681E-3</v>
      </c>
      <c r="V33" s="137">
        <f t="shared" si="19"/>
        <v>8.3487909940683693E-3</v>
      </c>
      <c r="W33" s="137">
        <f t="shared" si="19"/>
        <v>9.1074535349756867E-3</v>
      </c>
      <c r="X33" s="137">
        <f t="shared" ref="D33:AB34" si="32">X15/X$16</f>
        <v>1.0981855661932906E-2</v>
      </c>
      <c r="Y33" s="137">
        <f t="shared" si="32"/>
        <v>1.0139661590131233E-2</v>
      </c>
      <c r="Z33" s="137">
        <f t="shared" si="32"/>
        <v>1.0563963614282898E-2</v>
      </c>
      <c r="AA33" s="137">
        <f t="shared" si="32"/>
        <v>1.200861167128706E-2</v>
      </c>
      <c r="AB33" s="143">
        <f t="shared" si="32"/>
        <v>1.3115170670851136E-2</v>
      </c>
      <c r="AC33" s="137">
        <f t="shared" ref="AC33:AD33" si="33">AC15/AC$16</f>
        <v>1.0181649994199625E-2</v>
      </c>
      <c r="AD33" s="137">
        <f t="shared" si="33"/>
        <v>1.0593790026916088E-2</v>
      </c>
      <c r="AE33" s="137">
        <f t="shared" ref="AE33" si="34">AE15/AE$16</f>
        <v>1.0470921324729581E-2</v>
      </c>
    </row>
    <row r="34" spans="1:31" ht="15.75" x14ac:dyDescent="0.2">
      <c r="A34" s="75" t="s">
        <v>9</v>
      </c>
      <c r="B34" s="76"/>
      <c r="C34" s="137">
        <f t="shared" si="18"/>
        <v>1</v>
      </c>
      <c r="D34" s="137">
        <f t="shared" si="32"/>
        <v>1</v>
      </c>
      <c r="E34" s="137">
        <f t="shared" si="32"/>
        <v>1</v>
      </c>
      <c r="F34" s="137">
        <f t="shared" si="32"/>
        <v>1</v>
      </c>
      <c r="G34" s="137">
        <f t="shared" si="32"/>
        <v>1</v>
      </c>
      <c r="H34" s="137">
        <f t="shared" si="32"/>
        <v>1</v>
      </c>
      <c r="I34" s="137">
        <f t="shared" si="32"/>
        <v>1</v>
      </c>
      <c r="J34" s="137">
        <f t="shared" si="32"/>
        <v>1</v>
      </c>
      <c r="K34" s="137">
        <f t="shared" si="32"/>
        <v>1</v>
      </c>
      <c r="L34" s="137">
        <f t="shared" si="32"/>
        <v>1</v>
      </c>
      <c r="M34" s="137">
        <f t="shared" si="32"/>
        <v>1</v>
      </c>
      <c r="N34" s="137">
        <f t="shared" si="32"/>
        <v>1</v>
      </c>
      <c r="O34" s="137">
        <f t="shared" si="32"/>
        <v>1</v>
      </c>
      <c r="P34" s="137">
        <f t="shared" si="32"/>
        <v>1</v>
      </c>
      <c r="Q34" s="137">
        <f t="shared" si="32"/>
        <v>1</v>
      </c>
      <c r="R34" s="137">
        <f t="shared" si="32"/>
        <v>1</v>
      </c>
      <c r="S34" s="137">
        <f t="shared" si="32"/>
        <v>1</v>
      </c>
      <c r="T34" s="137">
        <f t="shared" si="32"/>
        <v>1</v>
      </c>
      <c r="U34" s="137">
        <f t="shared" si="32"/>
        <v>1</v>
      </c>
      <c r="V34" s="137">
        <f t="shared" si="32"/>
        <v>1</v>
      </c>
      <c r="W34" s="137">
        <f t="shared" si="32"/>
        <v>1</v>
      </c>
      <c r="X34" s="137">
        <f t="shared" si="32"/>
        <v>1</v>
      </c>
      <c r="Y34" s="137">
        <f t="shared" si="32"/>
        <v>1</v>
      </c>
      <c r="Z34" s="137">
        <f t="shared" si="32"/>
        <v>1</v>
      </c>
      <c r="AA34" s="137">
        <f t="shared" si="32"/>
        <v>1</v>
      </c>
      <c r="AB34" s="143">
        <f t="shared" si="32"/>
        <v>1</v>
      </c>
      <c r="AC34" s="137">
        <f t="shared" ref="AC34:AD34" si="35">AC16/AC$16</f>
        <v>1</v>
      </c>
      <c r="AD34" s="137">
        <f t="shared" si="35"/>
        <v>1</v>
      </c>
      <c r="AE34" s="137">
        <f t="shared" ref="AE34" si="36">AE16/AE$16</f>
        <v>1</v>
      </c>
    </row>
  </sheetData>
  <mergeCells count="19">
    <mergeCell ref="AF3:AO3"/>
    <mergeCell ref="AP5:AP16"/>
    <mergeCell ref="AP3:AP4"/>
    <mergeCell ref="C3:AE3"/>
    <mergeCell ref="C21:AE21"/>
    <mergeCell ref="A29:A31"/>
    <mergeCell ref="A34:B34"/>
    <mergeCell ref="A3:A4"/>
    <mergeCell ref="B3:B4"/>
    <mergeCell ref="A5:A10"/>
    <mergeCell ref="A23:A28"/>
    <mergeCell ref="A11:A13"/>
    <mergeCell ref="A32:B32"/>
    <mergeCell ref="A33:B33"/>
    <mergeCell ref="A14:B14"/>
    <mergeCell ref="A15:B15"/>
    <mergeCell ref="A16:B16"/>
    <mergeCell ref="A21:A22"/>
    <mergeCell ref="B21:B2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/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2" max="41" width="9.7109375" customWidth="1"/>
    <col min="42" max="42" width="12.85546875" customWidth="1"/>
  </cols>
  <sheetData>
    <row r="1" spans="1:42" ht="15.75" x14ac:dyDescent="0.25">
      <c r="A1" s="1" t="s">
        <v>32</v>
      </c>
    </row>
    <row r="2" spans="1:42" ht="13.5" thickBot="1" x14ac:dyDescent="0.25"/>
    <row r="3" spans="1:42" ht="14.1" customHeight="1" x14ac:dyDescent="0.2">
      <c r="A3" s="93" t="s">
        <v>1</v>
      </c>
      <c r="B3" s="93" t="s">
        <v>2</v>
      </c>
      <c r="C3" s="94" t="s">
        <v>13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96" t="s">
        <v>4</v>
      </c>
      <c r="AG3" s="97"/>
      <c r="AH3" s="97"/>
      <c r="AI3" s="97"/>
      <c r="AJ3" s="97"/>
      <c r="AK3" s="97"/>
      <c r="AL3" s="97"/>
      <c r="AM3" s="97"/>
      <c r="AN3" s="97"/>
      <c r="AO3" s="97"/>
      <c r="AP3" s="98" t="s">
        <v>35</v>
      </c>
    </row>
    <row r="4" spans="1:42" x14ac:dyDescent="0.2">
      <c r="A4" s="93"/>
      <c r="B4" s="93"/>
      <c r="C4" s="27">
        <v>1990</v>
      </c>
      <c r="D4" s="27">
        <v>1991</v>
      </c>
      <c r="E4" s="27">
        <v>1992</v>
      </c>
      <c r="F4" s="27">
        <v>1993</v>
      </c>
      <c r="G4" s="27">
        <v>1994</v>
      </c>
      <c r="H4" s="27">
        <v>1995</v>
      </c>
      <c r="I4" s="27">
        <v>1996</v>
      </c>
      <c r="J4" s="27">
        <v>1997</v>
      </c>
      <c r="K4" s="27">
        <v>1998</v>
      </c>
      <c r="L4" s="27">
        <v>1999</v>
      </c>
      <c r="M4" s="27">
        <v>2000</v>
      </c>
      <c r="N4" s="27">
        <v>2001</v>
      </c>
      <c r="O4" s="27">
        <v>2002</v>
      </c>
      <c r="P4" s="27">
        <v>2003</v>
      </c>
      <c r="Q4" s="27">
        <v>2004</v>
      </c>
      <c r="R4" s="27">
        <v>2005</v>
      </c>
      <c r="S4" s="27">
        <v>2006</v>
      </c>
      <c r="T4" s="27">
        <v>2007</v>
      </c>
      <c r="U4" s="27">
        <v>2008</v>
      </c>
      <c r="V4" s="27">
        <v>2009</v>
      </c>
      <c r="W4" s="27">
        <v>2010</v>
      </c>
      <c r="X4" s="27">
        <v>2011</v>
      </c>
      <c r="Y4" s="27">
        <v>2012</v>
      </c>
      <c r="Z4" s="27">
        <v>2013</v>
      </c>
      <c r="AA4" s="27">
        <v>2014</v>
      </c>
      <c r="AB4" s="27">
        <v>2015</v>
      </c>
      <c r="AC4" s="27">
        <v>2016</v>
      </c>
      <c r="AD4" s="26">
        <v>2017</v>
      </c>
      <c r="AE4" s="34">
        <v>2018</v>
      </c>
      <c r="AF4" s="35" t="s">
        <v>34</v>
      </c>
      <c r="AG4" s="33" t="s">
        <v>30</v>
      </c>
      <c r="AH4" s="13" t="s">
        <v>27</v>
      </c>
      <c r="AI4" s="13" t="s">
        <v>37</v>
      </c>
      <c r="AJ4" s="13" t="s">
        <v>14</v>
      </c>
      <c r="AK4" s="13" t="s">
        <v>15</v>
      </c>
      <c r="AL4" s="13" t="s">
        <v>16</v>
      </c>
      <c r="AM4" s="13" t="s">
        <v>28</v>
      </c>
      <c r="AN4" s="28" t="s">
        <v>29</v>
      </c>
      <c r="AO4" s="28" t="s">
        <v>36</v>
      </c>
      <c r="AP4" s="99"/>
    </row>
    <row r="5" spans="1:42" ht="20.25" customHeight="1" x14ac:dyDescent="0.2">
      <c r="A5" s="77" t="s">
        <v>3</v>
      </c>
      <c r="B5" s="117" t="s">
        <v>6</v>
      </c>
      <c r="C5" s="123">
        <v>7.3936092749999988E-2</v>
      </c>
      <c r="D5" s="123">
        <v>8.9199320749999991E-2</v>
      </c>
      <c r="E5" s="123">
        <v>5.6371431499999999E-2</v>
      </c>
      <c r="F5" s="123">
        <v>5.3319137500000002E-2</v>
      </c>
      <c r="G5" s="123">
        <v>5.0693988749999995E-2</v>
      </c>
      <c r="H5" s="123">
        <v>4.0100870000000004E-2</v>
      </c>
      <c r="I5" s="123">
        <v>4.4027279250000002E-2</v>
      </c>
      <c r="J5" s="123">
        <v>3.9884886000000001E-2</v>
      </c>
      <c r="K5" s="123">
        <v>6.065256175E-2</v>
      </c>
      <c r="L5" s="123">
        <v>3.9039241500000002E-2</v>
      </c>
      <c r="M5" s="123">
        <v>3.0418231426916225E-2</v>
      </c>
      <c r="N5" s="123">
        <v>4.5337777150178254E-2</v>
      </c>
      <c r="O5" s="123">
        <v>5.8552004869429589E-2</v>
      </c>
      <c r="P5" s="123">
        <v>6.3807250112745101E-2</v>
      </c>
      <c r="Q5" s="123">
        <v>7.8372128559714802E-2</v>
      </c>
      <c r="R5" s="123">
        <v>0.22539041688018396</v>
      </c>
      <c r="S5" s="123">
        <v>0.12357473144244313</v>
      </c>
      <c r="T5" s="123">
        <v>0.15992847381746705</v>
      </c>
      <c r="U5" s="123">
        <v>8.8511852335097646E-2</v>
      </c>
      <c r="V5" s="123">
        <v>4.6581879939292213E-2</v>
      </c>
      <c r="W5" s="123">
        <v>4.4253393609784454E-2</v>
      </c>
      <c r="X5" s="123">
        <v>3.7687313129471094E-2</v>
      </c>
      <c r="Y5" s="123">
        <v>5.6061843049393413E-2</v>
      </c>
      <c r="Z5" s="123">
        <v>3.5158849073107658E-2</v>
      </c>
      <c r="AA5" s="123">
        <v>4.3484376329116503E-2</v>
      </c>
      <c r="AB5" s="123">
        <v>5.6065674618768213E-2</v>
      </c>
      <c r="AC5" s="123">
        <v>5.4823252244058561E-2</v>
      </c>
      <c r="AD5" s="131">
        <v>6.1046448411095459E-2</v>
      </c>
      <c r="AE5" s="132">
        <v>5.9714265708446075E-2</v>
      </c>
      <c r="AF5" s="42">
        <f>(AE5-AD5)/AD5</f>
        <v>-2.1822444013094369E-2</v>
      </c>
      <c r="AG5" s="125">
        <f t="shared" ref="AG5:AG16" si="0">(AD5-AC5)/AC5</f>
        <v>0.11351380869075191</v>
      </c>
      <c r="AH5" s="16">
        <f t="shared" ref="AH5:AH16" si="1">(AC5-AB5)/AB5</f>
        <v>-2.2160125302295858E-2</v>
      </c>
      <c r="AI5" s="9">
        <f>(AB5-AA5)/AA5</f>
        <v>0.28932916490347493</v>
      </c>
      <c r="AJ5" s="9">
        <f t="shared" ref="AJ5:AO5" si="2">(Z5-$C5)/$C5</f>
        <v>-0.52446974454019057</v>
      </c>
      <c r="AK5" s="9">
        <f t="shared" si="2"/>
        <v>-0.41186537303032544</v>
      </c>
      <c r="AL5" s="9">
        <f t="shared" si="2"/>
        <v>-0.24170087255837275</v>
      </c>
      <c r="AM5" s="9">
        <f t="shared" si="2"/>
        <v>-0.25850487623910084</v>
      </c>
      <c r="AN5" s="9">
        <f t="shared" si="2"/>
        <v>-0.17433494061538071</v>
      </c>
      <c r="AO5" s="9">
        <f t="shared" si="2"/>
        <v>-0.1923529701473698</v>
      </c>
      <c r="AP5" s="100" t="s">
        <v>17</v>
      </c>
    </row>
    <row r="6" spans="1:42" ht="24.75" customHeight="1" x14ac:dyDescent="0.2">
      <c r="A6" s="78"/>
      <c r="B6" s="117" t="s">
        <v>7</v>
      </c>
      <c r="C6" s="123">
        <v>1.7555722000000003E-2</v>
      </c>
      <c r="D6" s="123">
        <v>2.1074574500000002E-2</v>
      </c>
      <c r="E6" s="123">
        <v>1.1966457500000001E-2</v>
      </c>
      <c r="F6" s="123">
        <v>1.5485848999999999E-2</v>
      </c>
      <c r="G6" s="123">
        <v>1.0768541999999999E-2</v>
      </c>
      <c r="H6" s="123">
        <v>8.6025005000000005E-3</v>
      </c>
      <c r="I6" s="123">
        <v>9.7857255000000001E-3</v>
      </c>
      <c r="J6" s="123">
        <v>1.0929693999999998E-2</v>
      </c>
      <c r="K6" s="123">
        <v>1.3134689E-2</v>
      </c>
      <c r="L6" s="123">
        <v>9.9910817500000002E-3</v>
      </c>
      <c r="M6" s="123">
        <v>1.2134055000000001E-2</v>
      </c>
      <c r="N6" s="123">
        <v>1.5376611750000001E-2</v>
      </c>
      <c r="O6" s="123">
        <v>1.5982938999999998E-2</v>
      </c>
      <c r="P6" s="123">
        <v>1.559286575E-2</v>
      </c>
      <c r="Q6" s="123">
        <v>1.776723975E-2</v>
      </c>
      <c r="R6" s="123">
        <v>1.9135873117896912E-2</v>
      </c>
      <c r="S6" s="123">
        <v>1.6311338793571519E-2</v>
      </c>
      <c r="T6" s="123">
        <v>1.1601923253391204E-2</v>
      </c>
      <c r="U6" s="123">
        <v>1.4975521393878666E-2</v>
      </c>
      <c r="V6" s="123">
        <v>1.3688696532816789E-2</v>
      </c>
      <c r="W6" s="123">
        <v>1.2524028088830443E-2</v>
      </c>
      <c r="X6" s="123">
        <v>1.1703988699137035E-2</v>
      </c>
      <c r="Y6" s="123">
        <v>1.0465038971684397E-2</v>
      </c>
      <c r="Z6" s="123">
        <v>1.0742898189837048E-2</v>
      </c>
      <c r="AA6" s="123">
        <v>8.9573871528759782E-3</v>
      </c>
      <c r="AB6" s="123">
        <v>1.0072733667250587E-2</v>
      </c>
      <c r="AC6" s="123">
        <v>1.0347131211531803E-2</v>
      </c>
      <c r="AD6" s="131">
        <v>1.0400103712966329E-2</v>
      </c>
      <c r="AE6" s="132">
        <v>9.3275478319680017E-3</v>
      </c>
      <c r="AF6" s="42">
        <f t="shared" ref="AF6:AF16" si="3">(AE6-AD6)/AD6</f>
        <v>-0.10312934472577599</v>
      </c>
      <c r="AG6" s="125">
        <f t="shared" si="0"/>
        <v>5.1195351012354477E-3</v>
      </c>
      <c r="AH6" s="16">
        <f t="shared" si="1"/>
        <v>2.7241616163580638E-2</v>
      </c>
      <c r="AI6" s="9">
        <f t="shared" ref="AI6:AI15" si="4">(AB6-AA6)/AA6</f>
        <v>0.12451694845148013</v>
      </c>
      <c r="AJ6" s="9">
        <f t="shared" ref="AJ6:AJ16" si="5">(Z6-$C6)/$C6</f>
        <v>-0.38806856306809562</v>
      </c>
      <c r="AK6" s="9">
        <f t="shared" ref="AK6:AK16" si="6">(AA6-$C6)/$C6</f>
        <v>-0.48977392368847167</v>
      </c>
      <c r="AL6" s="9">
        <f t="shared" ref="AL6:AL16" si="7">(AB6-$C6)/$C6</f>
        <v>-0.42624212964578811</v>
      </c>
      <c r="AM6" s="9">
        <f t="shared" ref="AM6:AM16" si="8">(AC6-$C6)/$C6</f>
        <v>-0.41061203797076523</v>
      </c>
      <c r="AN6" s="9">
        <f t="shared" ref="AN6:AN16" si="9">(AD6-$C6)/$C6</f>
        <v>-0.40759464561091091</v>
      </c>
      <c r="AO6" s="9">
        <f t="shared" ref="AO6:AO16" si="10">(AE6-$C6)/$C6</f>
        <v>-0.46868902162109877</v>
      </c>
      <c r="AP6" s="100"/>
    </row>
    <row r="7" spans="1:42" ht="26.65" customHeight="1" x14ac:dyDescent="0.2">
      <c r="A7" s="78"/>
      <c r="B7" s="117" t="s">
        <v>10</v>
      </c>
      <c r="C7" s="123">
        <v>4.2047089989957875E-2</v>
      </c>
      <c r="D7" s="123">
        <v>4.0674285512780149E-2</v>
      </c>
      <c r="E7" s="123">
        <v>2.5634831966247173E-2</v>
      </c>
      <c r="F7" s="123">
        <v>2.1263645786365339E-2</v>
      </c>
      <c r="G7" s="123">
        <v>2.4697741647232888E-2</v>
      </c>
      <c r="H7" s="123">
        <v>2.0289539872411375E-2</v>
      </c>
      <c r="I7" s="123">
        <v>2.1412315785388575E-2</v>
      </c>
      <c r="J7" s="123">
        <v>2.2937968675050747E-2</v>
      </c>
      <c r="K7" s="123">
        <v>2.782820656505075E-2</v>
      </c>
      <c r="L7" s="123">
        <v>2.4289635850557489E-2</v>
      </c>
      <c r="M7" s="123">
        <v>2.1166646905996206E-2</v>
      </c>
      <c r="N7" s="123">
        <v>2.7342649127319259E-2</v>
      </c>
      <c r="O7" s="123">
        <v>4.6870129675384085E-2</v>
      </c>
      <c r="P7" s="123">
        <v>5.2316909376994583E-2</v>
      </c>
      <c r="Q7" s="123">
        <v>5.4807073170938095E-2</v>
      </c>
      <c r="R7" s="123">
        <v>3.1206245232280536E-2</v>
      </c>
      <c r="S7" s="123">
        <v>3.0892982612096834E-2</v>
      </c>
      <c r="T7" s="123">
        <v>3.0945441492812812E-2</v>
      </c>
      <c r="U7" s="123">
        <v>2.7355460006529428E-2</v>
      </c>
      <c r="V7" s="123">
        <v>2.0239229316043942E-2</v>
      </c>
      <c r="W7" s="123">
        <v>2.2467427918619144E-2</v>
      </c>
      <c r="X7" s="123">
        <v>2.360150445304772E-2</v>
      </c>
      <c r="Y7" s="123">
        <v>2.7156200190300857E-2</v>
      </c>
      <c r="Z7" s="123">
        <v>2.1105190600965631E-2</v>
      </c>
      <c r="AA7" s="123">
        <v>1.9871132503261953E-2</v>
      </c>
      <c r="AB7" s="123">
        <v>2.3037523852904529E-2</v>
      </c>
      <c r="AC7" s="123">
        <v>2.3709740544989338E-2</v>
      </c>
      <c r="AD7" s="131">
        <v>2.899784634738135E-2</v>
      </c>
      <c r="AE7" s="132">
        <v>2.8364985703401263E-2</v>
      </c>
      <c r="AF7" s="42">
        <f t="shared" si="3"/>
        <v>-2.1824401591714671E-2</v>
      </c>
      <c r="AG7" s="125">
        <f t="shared" si="0"/>
        <v>0.22303516111269997</v>
      </c>
      <c r="AH7" s="16">
        <f t="shared" si="1"/>
        <v>2.9179207643014876E-2</v>
      </c>
      <c r="AI7" s="9">
        <f t="shared" si="4"/>
        <v>0.15934629539221262</v>
      </c>
      <c r="AJ7" s="9">
        <f t="shared" si="5"/>
        <v>-0.49805823408929861</v>
      </c>
      <c r="AK7" s="9">
        <f t="shared" si="6"/>
        <v>-0.52740766345524071</v>
      </c>
      <c r="AL7" s="9">
        <f t="shared" si="7"/>
        <v>-0.45210182539608351</v>
      </c>
      <c r="AM7" s="9">
        <f t="shared" si="8"/>
        <v>-0.43611459079208703</v>
      </c>
      <c r="AN7" s="9">
        <f t="shared" si="9"/>
        <v>-0.31034831770029941</v>
      </c>
      <c r="AO7" s="9">
        <f t="shared" si="10"/>
        <v>-0.32539955297320966</v>
      </c>
      <c r="AP7" s="100"/>
    </row>
    <row r="8" spans="1:42" ht="23.25" customHeight="1" x14ac:dyDescent="0.2">
      <c r="A8" s="78"/>
      <c r="B8" s="117" t="s">
        <v>11</v>
      </c>
      <c r="C8" s="123">
        <v>5.1890695367978384E-2</v>
      </c>
      <c r="D8" s="123">
        <v>5.3633866953859695E-2</v>
      </c>
      <c r="E8" s="123">
        <v>2.9175337339011821E-2</v>
      </c>
      <c r="F8" s="123">
        <v>3.9889569620706569E-2</v>
      </c>
      <c r="G8" s="123">
        <v>3.768680773555444E-2</v>
      </c>
      <c r="H8" s="123">
        <v>3.8360992112446576E-2</v>
      </c>
      <c r="I8" s="123">
        <v>4.2546952950000001E-2</v>
      </c>
      <c r="J8" s="123">
        <v>4.3610460300000001E-2</v>
      </c>
      <c r="K8" s="123">
        <v>4.4424764800000002E-2</v>
      </c>
      <c r="L8" s="123">
        <v>4.64880186E-2</v>
      </c>
      <c r="M8" s="123">
        <v>4.8141047600000007E-2</v>
      </c>
      <c r="N8" s="123">
        <v>4.9203641250000006E-2</v>
      </c>
      <c r="O8" s="123">
        <v>4.8844577300000011E-2</v>
      </c>
      <c r="P8" s="123">
        <v>4.9714166300000015E-2</v>
      </c>
      <c r="Q8" s="123">
        <v>5.0269347600000014E-2</v>
      </c>
      <c r="R8" s="123">
        <v>5.1971664299999991E-2</v>
      </c>
      <c r="S8" s="123">
        <v>5.4408053000000012E-2</v>
      </c>
      <c r="T8" s="123">
        <v>5.2781039850000017E-2</v>
      </c>
      <c r="U8" s="123">
        <v>5.46907856E-2</v>
      </c>
      <c r="V8" s="123">
        <v>5.5305377750000009E-2</v>
      </c>
      <c r="W8" s="123">
        <v>5.5882973450000012E-2</v>
      </c>
      <c r="X8" s="123">
        <v>5.4641402100000007E-2</v>
      </c>
      <c r="Y8" s="123">
        <v>5.4684703700000017E-2</v>
      </c>
      <c r="Z8" s="123">
        <v>5.3069562400000006E-2</v>
      </c>
      <c r="AA8" s="123">
        <v>4.9488811649999999E-2</v>
      </c>
      <c r="AB8" s="123">
        <v>4.695708584999999E-2</v>
      </c>
      <c r="AC8" s="123">
        <v>4.6624921099999994E-2</v>
      </c>
      <c r="AD8" s="131">
        <v>4.59975439E-2</v>
      </c>
      <c r="AE8" s="132">
        <v>4.5222586650000007E-2</v>
      </c>
      <c r="AF8" s="42">
        <f t="shared" si="3"/>
        <v>-1.6847796301575846E-2</v>
      </c>
      <c r="AG8" s="125">
        <f t="shared" si="0"/>
        <v>-1.3455834030354942E-2</v>
      </c>
      <c r="AH8" s="16">
        <f t="shared" si="1"/>
        <v>-7.0737939543579148E-3</v>
      </c>
      <c r="AI8" s="9">
        <f t="shared" si="4"/>
        <v>-5.1157538756540527E-2</v>
      </c>
      <c r="AJ8" s="9">
        <f t="shared" si="5"/>
        <v>2.2718273934503822E-2</v>
      </c>
      <c r="AK8" s="9">
        <f t="shared" si="6"/>
        <v>-4.6287368109940226E-2</v>
      </c>
      <c r="AL8" s="9">
        <f t="shared" si="7"/>
        <v>-9.5076959038458225E-2</v>
      </c>
      <c r="AM8" s="9">
        <f t="shared" si="8"/>
        <v>-0.10147819817477116</v>
      </c>
      <c r="AN8" s="9">
        <f t="shared" si="9"/>
        <v>-0.11356855841278692</v>
      </c>
      <c r="AO8" s="9">
        <f t="shared" si="10"/>
        <v>-0.12850297477596051</v>
      </c>
      <c r="AP8" s="100"/>
    </row>
    <row r="9" spans="1:42" ht="24.75" customHeight="1" x14ac:dyDescent="0.2">
      <c r="A9" s="78"/>
      <c r="B9" s="117" t="s">
        <v>12</v>
      </c>
      <c r="C9" s="123">
        <v>5.8808524107272282E-2</v>
      </c>
      <c r="D9" s="123">
        <v>5.8640528189747514E-2</v>
      </c>
      <c r="E9" s="123">
        <v>3.7621723347417306E-2</v>
      </c>
      <c r="F9" s="123">
        <v>3.3426479974207848E-2</v>
      </c>
      <c r="G9" s="123">
        <v>4.0238553054388039E-2</v>
      </c>
      <c r="H9" s="123">
        <v>3.2977933020178832E-2</v>
      </c>
      <c r="I9" s="123">
        <v>3.4331779626248352E-2</v>
      </c>
      <c r="J9" s="123">
        <v>2.8812335888179462E-2</v>
      </c>
      <c r="K9" s="123">
        <v>3.1677299442953132E-2</v>
      </c>
      <c r="L9" s="123">
        <v>3.520354557720675E-2</v>
      </c>
      <c r="M9" s="123">
        <v>2.5679271913215066E-2</v>
      </c>
      <c r="N9" s="123">
        <v>2.5824237482389923E-2</v>
      </c>
      <c r="O9" s="123">
        <v>2.641733282125007E-2</v>
      </c>
      <c r="P9" s="123">
        <v>2.5210696592457713E-2</v>
      </c>
      <c r="Q9" s="123">
        <v>2.1676278530653188E-2</v>
      </c>
      <c r="R9" s="123">
        <v>1.1475288070369754E-2</v>
      </c>
      <c r="S9" s="123">
        <v>1.2101854687174115E-2</v>
      </c>
      <c r="T9" s="123">
        <v>1.233107303489947E-2</v>
      </c>
      <c r="U9" s="123">
        <v>1.2289581485595148E-2</v>
      </c>
      <c r="V9" s="123">
        <v>1.294994311517849E-2</v>
      </c>
      <c r="W9" s="123">
        <v>1.3195157325135865E-2</v>
      </c>
      <c r="X9" s="123">
        <v>1.4698604783548312E-2</v>
      </c>
      <c r="Y9" s="123">
        <v>1.412753387017587E-2</v>
      </c>
      <c r="Z9" s="123">
        <v>1.1588281988223287E-2</v>
      </c>
      <c r="AA9" s="123">
        <v>1.1030396463552958E-2</v>
      </c>
      <c r="AB9" s="123">
        <v>9.8426400706846297E-3</v>
      </c>
      <c r="AC9" s="123">
        <v>1.0393402393302826E-2</v>
      </c>
      <c r="AD9" s="131">
        <v>1.0976178412569839E-2</v>
      </c>
      <c r="AE9" s="132">
        <v>1.1166208778336354E-2</v>
      </c>
      <c r="AF9" s="42">
        <f t="shared" si="3"/>
        <v>1.7312980768324035E-2</v>
      </c>
      <c r="AG9" s="125">
        <f t="shared" si="0"/>
        <v>5.6071726775683735E-2</v>
      </c>
      <c r="AH9" s="16">
        <f t="shared" si="1"/>
        <v>5.5956767560625245E-2</v>
      </c>
      <c r="AI9" s="9">
        <f t="shared" si="4"/>
        <v>-0.10768029932495686</v>
      </c>
      <c r="AJ9" s="9">
        <f t="shared" si="5"/>
        <v>-0.80294894041065934</v>
      </c>
      <c r="AK9" s="9">
        <f t="shared" si="6"/>
        <v>-0.81243541423633625</v>
      </c>
      <c r="AL9" s="9">
        <f t="shared" si="7"/>
        <v>-0.83263242497412915</v>
      </c>
      <c r="AM9" s="9">
        <f t="shared" si="8"/>
        <v>-0.82326707648122099</v>
      </c>
      <c r="AN9" s="9">
        <f t="shared" si="9"/>
        <v>-0.81335735628140826</v>
      </c>
      <c r="AO9" s="9">
        <f t="shared" si="10"/>
        <v>-0.81012601578015897</v>
      </c>
      <c r="AP9" s="100"/>
    </row>
    <row r="10" spans="1:42" ht="12.75" customHeight="1" x14ac:dyDescent="0.2">
      <c r="A10" s="79"/>
      <c r="B10" s="11" t="s">
        <v>8</v>
      </c>
      <c r="C10" s="15">
        <f t="shared" ref="C10:H10" si="11">C5+C6+C7+C8+C9</f>
        <v>0.24423812421520852</v>
      </c>
      <c r="D10" s="15">
        <f t="shared" si="11"/>
        <v>0.26322257590638731</v>
      </c>
      <c r="E10" s="15">
        <f t="shared" si="11"/>
        <v>0.1607697816526763</v>
      </c>
      <c r="F10" s="15">
        <f t="shared" si="11"/>
        <v>0.16338468188127975</v>
      </c>
      <c r="G10" s="15">
        <f t="shared" si="11"/>
        <v>0.16408563318717537</v>
      </c>
      <c r="H10" s="15">
        <f t="shared" si="11"/>
        <v>0.14033183550503678</v>
      </c>
      <c r="I10" s="15">
        <f t="shared" ref="I10:AD10" si="12">I5+I6+I7+I8+I9</f>
        <v>0.15210405311163694</v>
      </c>
      <c r="J10" s="15">
        <f t="shared" si="12"/>
        <v>0.14617534486323019</v>
      </c>
      <c r="K10" s="15">
        <f t="shared" si="12"/>
        <v>0.17771752155800388</v>
      </c>
      <c r="L10" s="15">
        <f t="shared" si="12"/>
        <v>0.15501152327776424</v>
      </c>
      <c r="M10" s="15">
        <f t="shared" si="12"/>
        <v>0.1375392528461275</v>
      </c>
      <c r="N10" s="15">
        <f t="shared" si="12"/>
        <v>0.16308491675988745</v>
      </c>
      <c r="O10" s="15">
        <f t="shared" si="12"/>
        <v>0.19666698366606378</v>
      </c>
      <c r="P10" s="15">
        <f t="shared" si="12"/>
        <v>0.20664188813219742</v>
      </c>
      <c r="Q10" s="15">
        <f t="shared" si="12"/>
        <v>0.22289206761130609</v>
      </c>
      <c r="R10" s="15">
        <f t="shared" si="12"/>
        <v>0.33917948760073113</v>
      </c>
      <c r="S10" s="15">
        <f t="shared" si="12"/>
        <v>0.23728896053528561</v>
      </c>
      <c r="T10" s="15">
        <f t="shared" si="12"/>
        <v>0.2675879514485705</v>
      </c>
      <c r="U10" s="15">
        <f t="shared" si="12"/>
        <v>0.19782320082110091</v>
      </c>
      <c r="V10" s="15">
        <f t="shared" si="12"/>
        <v>0.14876512665333147</v>
      </c>
      <c r="W10" s="15">
        <f t="shared" si="12"/>
        <v>0.14832298039236994</v>
      </c>
      <c r="X10" s="15">
        <f t="shared" si="12"/>
        <v>0.14233281316520416</v>
      </c>
      <c r="Y10" s="15">
        <f t="shared" si="12"/>
        <v>0.16249531978155454</v>
      </c>
      <c r="Z10" s="15">
        <f t="shared" si="12"/>
        <v>0.13166478225213363</v>
      </c>
      <c r="AA10" s="15">
        <f t="shared" si="12"/>
        <v>0.13283210409880741</v>
      </c>
      <c r="AB10" s="15">
        <f t="shared" si="12"/>
        <v>0.14597565805960797</v>
      </c>
      <c r="AC10" s="15">
        <f t="shared" si="12"/>
        <v>0.14589844749388253</v>
      </c>
      <c r="AD10" s="54">
        <f t="shared" si="12"/>
        <v>0.15741812078401299</v>
      </c>
      <c r="AE10" s="55">
        <f t="shared" ref="AE10" si="13">AE5+AE6+AE7+AE8+AE9</f>
        <v>0.1537955946721517</v>
      </c>
      <c r="AF10" s="56">
        <f t="shared" si="3"/>
        <v>-2.3012129059980371E-2</v>
      </c>
      <c r="AG10" s="43">
        <f t="shared" si="0"/>
        <v>7.8956791439562579E-2</v>
      </c>
      <c r="AH10" s="57">
        <f t="shared" si="1"/>
        <v>-5.2892767706451882E-4</v>
      </c>
      <c r="AI10" s="58">
        <f t="shared" si="4"/>
        <v>9.8948624280043737E-2</v>
      </c>
      <c r="AJ10" s="59">
        <f t="shared" si="5"/>
        <v>-0.46091633861338438</v>
      </c>
      <c r="AK10" s="59">
        <f t="shared" si="6"/>
        <v>-0.45613689703183502</v>
      </c>
      <c r="AL10" s="59">
        <f t="shared" si="7"/>
        <v>-0.40232239119645935</v>
      </c>
      <c r="AM10" s="59">
        <f t="shared" si="8"/>
        <v>-0.40263851942571727</v>
      </c>
      <c r="AN10" s="59">
        <f t="shared" si="9"/>
        <v>-0.3554727735899853</v>
      </c>
      <c r="AO10" s="58">
        <f t="shared" si="10"/>
        <v>-0.37030471730680375</v>
      </c>
      <c r="AP10" s="100"/>
    </row>
    <row r="11" spans="1:42" ht="12.75" customHeight="1" x14ac:dyDescent="0.2">
      <c r="A11" s="72" t="s">
        <v>20</v>
      </c>
      <c r="B11" s="117" t="s">
        <v>21</v>
      </c>
      <c r="C11" s="123">
        <v>1.8632812000000002E-2</v>
      </c>
      <c r="D11" s="123">
        <v>2.0760654999999999E-2</v>
      </c>
      <c r="E11" s="123">
        <v>1.3567424999999999E-2</v>
      </c>
      <c r="F11" s="123">
        <v>1.0245229E-2</v>
      </c>
      <c r="G11" s="123">
        <v>8.1130009999999999E-3</v>
      </c>
      <c r="H11" s="123">
        <v>9.7393266831315179E-3</v>
      </c>
      <c r="I11" s="123">
        <v>1.06754903E-2</v>
      </c>
      <c r="J11" s="123">
        <v>1.21375075E-2</v>
      </c>
      <c r="K11" s="133">
        <v>9.7757159644999994E-2</v>
      </c>
      <c r="L11" s="123">
        <v>1.10524952E-2</v>
      </c>
      <c r="M11" s="123">
        <v>9.2703345053147135E-3</v>
      </c>
      <c r="N11" s="123">
        <v>1.0133472300000002E-2</v>
      </c>
      <c r="O11" s="123">
        <v>1.02220218E-2</v>
      </c>
      <c r="P11" s="123">
        <v>1.01727846E-2</v>
      </c>
      <c r="Q11" s="123">
        <v>1.1032975299999999E-2</v>
      </c>
      <c r="R11" s="123">
        <v>1.1670507600000001E-2</v>
      </c>
      <c r="S11" s="123">
        <v>1.2600908900000001E-2</v>
      </c>
      <c r="T11" s="123">
        <v>1.5222748499999999E-2</v>
      </c>
      <c r="U11" s="123">
        <v>1.5363187E-2</v>
      </c>
      <c r="V11" s="123">
        <v>1.26594811E-2</v>
      </c>
      <c r="W11" s="123">
        <v>1.3630898900000001E-2</v>
      </c>
      <c r="X11" s="123">
        <v>1.29562598E-2</v>
      </c>
      <c r="Y11" s="123">
        <v>1.2678228328415246E-2</v>
      </c>
      <c r="Z11" s="123">
        <v>1.3019803462707575E-2</v>
      </c>
      <c r="AA11" s="123">
        <v>1.2998125364214451E-2</v>
      </c>
      <c r="AB11" s="123">
        <v>1.3140508398386475E-2</v>
      </c>
      <c r="AC11" s="123">
        <v>1.3240349486051335E-2</v>
      </c>
      <c r="AD11" s="131">
        <v>1.1795947723936646E-2</v>
      </c>
      <c r="AE11" s="132">
        <v>1.1911381515954951E-2</v>
      </c>
      <c r="AF11" s="42">
        <f t="shared" si="3"/>
        <v>9.7858853497683525E-3</v>
      </c>
      <c r="AG11" s="125">
        <f t="shared" si="0"/>
        <v>-0.10909090909090892</v>
      </c>
      <c r="AH11" s="16">
        <f t="shared" si="1"/>
        <v>7.5979623191077652E-3</v>
      </c>
      <c r="AI11" s="9">
        <f t="shared" si="4"/>
        <v>1.0954120704515069E-2</v>
      </c>
      <c r="AJ11" s="9">
        <f t="shared" si="5"/>
        <v>-0.30124323356519811</v>
      </c>
      <c r="AK11" s="9">
        <f t="shared" si="6"/>
        <v>-0.30240667032896323</v>
      </c>
      <c r="AL11" s="9">
        <f t="shared" si="7"/>
        <v>-0.29476514879308213</v>
      </c>
      <c r="AM11" s="9">
        <f t="shared" si="8"/>
        <v>-0.28940680096749039</v>
      </c>
      <c r="AN11" s="9">
        <f t="shared" si="9"/>
        <v>-0.36692605904376402</v>
      </c>
      <c r="AO11" s="9">
        <f t="shared" si="10"/>
        <v>-0.36073087003964033</v>
      </c>
      <c r="AP11" s="100"/>
    </row>
    <row r="12" spans="1:42" ht="12.75" customHeight="1" x14ac:dyDescent="0.2">
      <c r="A12" s="73"/>
      <c r="B12" s="117" t="s">
        <v>22</v>
      </c>
      <c r="C12" s="123">
        <v>1.1710569342562322E-3</v>
      </c>
      <c r="D12" s="123">
        <v>1.220702332819894E-3</v>
      </c>
      <c r="E12" s="123">
        <v>1.16109932403185E-3</v>
      </c>
      <c r="F12" s="123">
        <v>1.1412125964868789E-3</v>
      </c>
      <c r="G12" s="123">
        <v>1.2108511794121518E-3</v>
      </c>
      <c r="H12" s="123">
        <v>7.8392420182056522E-4</v>
      </c>
      <c r="I12" s="123">
        <v>8.5553659797693539E-4</v>
      </c>
      <c r="J12" s="123">
        <v>8.2693000466635554E-4</v>
      </c>
      <c r="K12" s="123">
        <v>7.8776434904339709E-4</v>
      </c>
      <c r="L12" s="123">
        <v>6.9663135790947275E-4</v>
      </c>
      <c r="M12" s="123">
        <v>7.2709267640502242E-4</v>
      </c>
      <c r="N12" s="123">
        <v>6.473644423705086E-4</v>
      </c>
      <c r="O12" s="123">
        <v>7.0103079794680363E-4</v>
      </c>
      <c r="P12" s="123">
        <v>7.687638824078395E-4</v>
      </c>
      <c r="Q12" s="123">
        <v>7.7836304246383563E-4</v>
      </c>
      <c r="R12" s="123">
        <v>7.5205767873820018E-4</v>
      </c>
      <c r="S12" s="123">
        <v>6.7489594027064857E-4</v>
      </c>
      <c r="T12" s="123">
        <v>7.1992953803079799E-4</v>
      </c>
      <c r="U12" s="123">
        <v>7.8742930471301911E-4</v>
      </c>
      <c r="V12" s="123">
        <v>7.7649650023331766E-4</v>
      </c>
      <c r="W12" s="123">
        <v>7.9622911805879611E-4</v>
      </c>
      <c r="X12" s="123">
        <v>7.5026318245450293E-4</v>
      </c>
      <c r="Y12" s="123">
        <v>7.6783014465702285E-4</v>
      </c>
      <c r="Z12" s="123">
        <v>7.7373028464769022E-4</v>
      </c>
      <c r="AA12" s="123">
        <v>6.0343023798413453E-4</v>
      </c>
      <c r="AB12" s="123">
        <v>6.336304246383574E-4</v>
      </c>
      <c r="AC12" s="123">
        <v>6.5723051796546899E-4</v>
      </c>
      <c r="AD12" s="131">
        <v>6.3312972468502094E-4</v>
      </c>
      <c r="AE12" s="132">
        <v>5.8013019132057873E-4</v>
      </c>
      <c r="AF12" s="42">
        <f t="shared" si="3"/>
        <v>-8.3710385562467834E-2</v>
      </c>
      <c r="AG12" s="125">
        <f t="shared" si="0"/>
        <v>-3.6670228514425598E-2</v>
      </c>
      <c r="AH12" s="16">
        <f t="shared" si="1"/>
        <v>3.724583354813063E-2</v>
      </c>
      <c r="AI12" s="9">
        <f t="shared" si="4"/>
        <v>5.0047519585879448E-2</v>
      </c>
      <c r="AJ12" s="9">
        <f t="shared" si="5"/>
        <v>-0.33928892608530103</v>
      </c>
      <c r="AK12" s="9">
        <f t="shared" si="6"/>
        <v>-0.48471315071680243</v>
      </c>
      <c r="AL12" s="9">
        <f t="shared" si="7"/>
        <v>-0.45892432203495548</v>
      </c>
      <c r="AM12" s="9">
        <f t="shared" si="8"/>
        <v>-0.43877150739652754</v>
      </c>
      <c r="AN12" s="9">
        <f t="shared" si="9"/>
        <v>-0.45935188446910347</v>
      </c>
      <c r="AO12" s="9">
        <f t="shared" si="10"/>
        <v>-0.50460974667381653</v>
      </c>
      <c r="AP12" s="100"/>
    </row>
    <row r="13" spans="1:42" ht="12.75" customHeight="1" x14ac:dyDescent="0.2">
      <c r="A13" s="74"/>
      <c r="B13" s="11" t="s">
        <v>8</v>
      </c>
      <c r="C13" s="15">
        <f t="shared" ref="C13:K13" si="14">C11+C12</f>
        <v>1.9803868934256234E-2</v>
      </c>
      <c r="D13" s="15">
        <f t="shared" si="14"/>
        <v>2.1981357332819893E-2</v>
      </c>
      <c r="E13" s="15">
        <f t="shared" si="14"/>
        <v>1.472852432403185E-2</v>
      </c>
      <c r="F13" s="15">
        <f t="shared" si="14"/>
        <v>1.1386441596486878E-2</v>
      </c>
      <c r="G13" s="15">
        <f t="shared" si="14"/>
        <v>9.3238521794121523E-3</v>
      </c>
      <c r="H13" s="15">
        <f t="shared" si="14"/>
        <v>1.0523250884952083E-2</v>
      </c>
      <c r="I13" s="15">
        <f t="shared" si="14"/>
        <v>1.1531026897976936E-2</v>
      </c>
      <c r="J13" s="15">
        <f t="shared" si="14"/>
        <v>1.2964437504666356E-2</v>
      </c>
      <c r="K13" s="15">
        <f t="shared" si="14"/>
        <v>9.8544923994043396E-2</v>
      </c>
      <c r="L13" s="15">
        <f t="shared" ref="L13:AD13" si="15">L11+L12</f>
        <v>1.1749126557909472E-2</v>
      </c>
      <c r="M13" s="15">
        <f t="shared" si="15"/>
        <v>9.9974271817197362E-3</v>
      </c>
      <c r="N13" s="15">
        <f t="shared" si="15"/>
        <v>1.0780836742370511E-2</v>
      </c>
      <c r="O13" s="15">
        <f t="shared" si="15"/>
        <v>1.0923052597946804E-2</v>
      </c>
      <c r="P13" s="15">
        <f t="shared" si="15"/>
        <v>1.094154848240784E-2</v>
      </c>
      <c r="Q13" s="15">
        <f t="shared" si="15"/>
        <v>1.1811338342463834E-2</v>
      </c>
      <c r="R13" s="15">
        <f t="shared" si="15"/>
        <v>1.2422565278738201E-2</v>
      </c>
      <c r="S13" s="15">
        <f t="shared" si="15"/>
        <v>1.3275804840270649E-2</v>
      </c>
      <c r="T13" s="15">
        <f t="shared" si="15"/>
        <v>1.5942678038030796E-2</v>
      </c>
      <c r="U13" s="15">
        <f t="shared" si="15"/>
        <v>1.6150616304713018E-2</v>
      </c>
      <c r="V13" s="15">
        <f t="shared" si="15"/>
        <v>1.3435977600233318E-2</v>
      </c>
      <c r="W13" s="15">
        <f t="shared" si="15"/>
        <v>1.4427128018058797E-2</v>
      </c>
      <c r="X13" s="15">
        <f t="shared" si="15"/>
        <v>1.3706522982454502E-2</v>
      </c>
      <c r="Y13" s="15">
        <f t="shared" si="15"/>
        <v>1.3446058473072269E-2</v>
      </c>
      <c r="Z13" s="15">
        <f t="shared" si="15"/>
        <v>1.3793533747355265E-2</v>
      </c>
      <c r="AA13" s="15">
        <f t="shared" si="15"/>
        <v>1.3601555602198586E-2</v>
      </c>
      <c r="AB13" s="15">
        <f t="shared" si="15"/>
        <v>1.3774138823024832E-2</v>
      </c>
      <c r="AC13" s="15">
        <f t="shared" si="15"/>
        <v>1.3897580004016804E-2</v>
      </c>
      <c r="AD13" s="54">
        <f t="shared" si="15"/>
        <v>1.2429077448621668E-2</v>
      </c>
      <c r="AE13" s="55">
        <f t="shared" ref="AE13" si="16">AE11+AE12</f>
        <v>1.249151170727553E-2</v>
      </c>
      <c r="AF13" s="56">
        <f t="shared" si="3"/>
        <v>5.0232415810383428E-3</v>
      </c>
      <c r="AG13" s="43">
        <f t="shared" si="0"/>
        <v>-0.10566606236270605</v>
      </c>
      <c r="AH13" s="57">
        <f t="shared" si="1"/>
        <v>8.9618075277147248E-3</v>
      </c>
      <c r="AI13" s="59">
        <f t="shared" si="4"/>
        <v>1.2688491366263275E-2</v>
      </c>
      <c r="AJ13" s="59">
        <f t="shared" si="5"/>
        <v>-0.30349297942001841</v>
      </c>
      <c r="AK13" s="59">
        <f t="shared" si="6"/>
        <v>-0.3131869511279709</v>
      </c>
      <c r="AL13" s="59">
        <f t="shared" si="7"/>
        <v>-0.30447232968712118</v>
      </c>
      <c r="AM13" s="59">
        <f t="shared" si="8"/>
        <v>-0.29823914457557732</v>
      </c>
      <c r="AN13" s="59">
        <f t="shared" si="9"/>
        <v>-0.37239145088856035</v>
      </c>
      <c r="AO13" s="58">
        <f t="shared" si="10"/>
        <v>-0.3692388215280486</v>
      </c>
      <c r="AP13" s="100"/>
    </row>
    <row r="14" spans="1:42" s="5" customFormat="1" ht="22.15" customHeight="1" x14ac:dyDescent="0.2">
      <c r="A14" s="82" t="s">
        <v>23</v>
      </c>
      <c r="B14" s="83"/>
      <c r="C14" s="123">
        <v>3.9493681357500005E-2</v>
      </c>
      <c r="D14" s="123">
        <v>3.9928348208750006E-2</v>
      </c>
      <c r="E14" s="123">
        <v>3.5187443858750007E-2</v>
      </c>
      <c r="F14" s="123">
        <v>3.0381224827500001E-2</v>
      </c>
      <c r="G14" s="123">
        <v>2.8869197205000002E-2</v>
      </c>
      <c r="H14" s="123">
        <v>4.0493626646250003E-2</v>
      </c>
      <c r="I14" s="123">
        <v>3.9545294754137497E-2</v>
      </c>
      <c r="J14" s="123">
        <v>3.9346589961487509E-2</v>
      </c>
      <c r="K14" s="123">
        <v>3.9218825897462506E-2</v>
      </c>
      <c r="L14" s="123">
        <v>3.7571380608824999E-2</v>
      </c>
      <c r="M14" s="123">
        <v>4.5278912518400001E-2</v>
      </c>
      <c r="N14" s="123">
        <v>4.4931047624399999E-2</v>
      </c>
      <c r="O14" s="123">
        <v>3.9086533243800001E-2</v>
      </c>
      <c r="P14" s="123">
        <v>3.6734978233600002E-2</v>
      </c>
      <c r="Q14" s="123">
        <v>3.936476069E-2</v>
      </c>
      <c r="R14" s="123">
        <v>3.7215128716000002E-2</v>
      </c>
      <c r="S14" s="123">
        <v>3.2766889232799995E-2</v>
      </c>
      <c r="T14" s="123">
        <v>3.2011849065999999E-2</v>
      </c>
      <c r="U14" s="123">
        <v>3.23096434566E-2</v>
      </c>
      <c r="V14" s="123">
        <v>2.36399046936E-2</v>
      </c>
      <c r="W14" s="123">
        <v>2.1740866564799999E-2</v>
      </c>
      <c r="X14" s="123">
        <v>2.5077410085000001E-2</v>
      </c>
      <c r="Y14" s="123">
        <v>2.7869158669400002E-2</v>
      </c>
      <c r="Z14" s="123">
        <v>2.8749225038200002E-2</v>
      </c>
      <c r="AA14" s="123">
        <v>3.0057010038200001E-2</v>
      </c>
      <c r="AB14" s="123">
        <v>2.9850794540000003E-2</v>
      </c>
      <c r="AC14" s="123">
        <v>2.2846686755600004E-2</v>
      </c>
      <c r="AD14" s="134">
        <v>2.0377656552600001E-2</v>
      </c>
      <c r="AE14" s="135">
        <v>2.13506525352E-2</v>
      </c>
      <c r="AF14" s="42">
        <f t="shared" si="3"/>
        <v>4.7748178505631622E-2</v>
      </c>
      <c r="AG14" s="125">
        <f t="shared" si="0"/>
        <v>-0.10806950825790147</v>
      </c>
      <c r="AH14" s="16">
        <f t="shared" si="1"/>
        <v>-0.2346372313478795</v>
      </c>
      <c r="AI14" s="9">
        <f t="shared" si="4"/>
        <v>-6.8608121013339239E-3</v>
      </c>
      <c r="AJ14" s="9">
        <f t="shared" si="5"/>
        <v>-0.27205507184909689</v>
      </c>
      <c r="AK14" s="9">
        <f t="shared" si="6"/>
        <v>-0.2389412937699702</v>
      </c>
      <c r="AL14" s="9">
        <f t="shared" si="7"/>
        <v>-0.24416277455149871</v>
      </c>
      <c r="AM14" s="9">
        <f t="shared" si="8"/>
        <v>-0.42151032848039804</v>
      </c>
      <c r="AN14" s="9">
        <f t="shared" si="9"/>
        <v>-0.4840274228137964</v>
      </c>
      <c r="AO14" s="9">
        <f t="shared" si="10"/>
        <v>-0.45939067209429874</v>
      </c>
      <c r="AP14" s="100"/>
    </row>
    <row r="15" spans="1:42" ht="12.75" customHeight="1" x14ac:dyDescent="0.2">
      <c r="A15" s="136" t="s">
        <v>0</v>
      </c>
      <c r="B15" s="136"/>
      <c r="C15" s="123">
        <v>6.2912073442353625E-3</v>
      </c>
      <c r="D15" s="133">
        <v>6.1788422387609341E-3</v>
      </c>
      <c r="E15" s="123">
        <v>1.1044628337560817E-2</v>
      </c>
      <c r="F15" s="123">
        <v>1.121442813037926E-2</v>
      </c>
      <c r="G15" s="123">
        <v>6.7447232128034626E-3</v>
      </c>
      <c r="H15" s="123">
        <v>5.7470041237414997E-3</v>
      </c>
      <c r="I15" s="123">
        <v>5.9434740675890288E-3</v>
      </c>
      <c r="J15" s="123">
        <v>6.3064112511895453E-3</v>
      </c>
      <c r="K15" s="123">
        <v>7.1649828353944484E-3</v>
      </c>
      <c r="L15" s="123">
        <v>6.3467366158971323E-3</v>
      </c>
      <c r="M15" s="123">
        <v>5.2490787461505544E-3</v>
      </c>
      <c r="N15" s="123">
        <v>5.9461102694564512E-3</v>
      </c>
      <c r="O15" s="123">
        <v>6.0814033382304506E-3</v>
      </c>
      <c r="P15" s="123">
        <v>5.6826611882044012E-3</v>
      </c>
      <c r="Q15" s="123">
        <v>5.6238598630743604E-3</v>
      </c>
      <c r="R15" s="123">
        <v>8.5309206000000002E-3</v>
      </c>
      <c r="S15" s="123">
        <v>8.0334129999999997E-3</v>
      </c>
      <c r="T15" s="123">
        <v>6.0675402000000007E-3</v>
      </c>
      <c r="U15" s="123">
        <v>6.0109072999999999E-3</v>
      </c>
      <c r="V15" s="123">
        <v>6.3530517599999989E-3</v>
      </c>
      <c r="W15" s="123">
        <v>6.5968356399999997E-3</v>
      </c>
      <c r="X15" s="123">
        <v>6.9351724600000006E-3</v>
      </c>
      <c r="Y15" s="123">
        <v>6.8310634734999988E-3</v>
      </c>
      <c r="Z15" s="123">
        <v>6.7879884509999995E-3</v>
      </c>
      <c r="AA15" s="123">
        <v>7.1393771050000006E-3</v>
      </c>
      <c r="AB15" s="123">
        <v>6.9632693990000008E-3</v>
      </c>
      <c r="AC15" s="123">
        <v>6.430506814000001E-3</v>
      </c>
      <c r="AD15" s="131">
        <v>6.7133807710000014E-3</v>
      </c>
      <c r="AE15" s="132">
        <v>7.0462951580000013E-3</v>
      </c>
      <c r="AF15" s="42">
        <f t="shared" si="3"/>
        <v>4.9589677445095987E-2</v>
      </c>
      <c r="AG15" s="125">
        <f t="shared" si="0"/>
        <v>4.3989372094925573E-2</v>
      </c>
      <c r="AH15" s="16">
        <f t="shared" si="1"/>
        <v>-7.6510408325794518E-2</v>
      </c>
      <c r="AI15" s="9">
        <f t="shared" si="4"/>
        <v>-2.4667096780286935E-2</v>
      </c>
      <c r="AJ15" s="9">
        <f t="shared" si="5"/>
        <v>7.8964351289397244E-2</v>
      </c>
      <c r="AK15" s="9">
        <f t="shared" si="6"/>
        <v>0.13481828119078235</v>
      </c>
      <c r="AL15" s="9">
        <f t="shared" si="7"/>
        <v>0.10682560882061044</v>
      </c>
      <c r="AM15" s="9">
        <f t="shared" si="8"/>
        <v>2.2141929544299426E-2</v>
      </c>
      <c r="AN15" s="9">
        <f t="shared" si="9"/>
        <v>6.7105311216848818E-2</v>
      </c>
      <c r="AO15" s="9">
        <f t="shared" si="10"/>
        <v>0.12002271940004111</v>
      </c>
      <c r="AP15" s="100"/>
    </row>
    <row r="16" spans="1:42" ht="16.5" thickBot="1" x14ac:dyDescent="0.25">
      <c r="A16" s="95" t="s">
        <v>9</v>
      </c>
      <c r="B16" s="95"/>
      <c r="C16" s="12">
        <f>C10+C13+C14+C15</f>
        <v>0.30982688185120011</v>
      </c>
      <c r="D16" s="12">
        <f t="shared" ref="D16:N16" si="17">D10+D13+D14+D15</f>
        <v>0.33131112368671817</v>
      </c>
      <c r="E16" s="12">
        <f t="shared" si="17"/>
        <v>0.22173037817301897</v>
      </c>
      <c r="F16" s="12">
        <f t="shared" si="17"/>
        <v>0.21636677643564589</v>
      </c>
      <c r="G16" s="12">
        <f t="shared" si="17"/>
        <v>0.20902340578439096</v>
      </c>
      <c r="H16" s="12">
        <f t="shared" si="17"/>
        <v>0.19709571715998037</v>
      </c>
      <c r="I16" s="12">
        <f t="shared" si="17"/>
        <v>0.20912384883134041</v>
      </c>
      <c r="J16" s="12">
        <f t="shared" si="17"/>
        <v>0.20479278358057362</v>
      </c>
      <c r="K16" s="12">
        <f t="shared" si="17"/>
        <v>0.32264625428490423</v>
      </c>
      <c r="L16" s="12">
        <f t="shared" si="17"/>
        <v>0.21067876706039584</v>
      </c>
      <c r="M16" s="12">
        <f t="shared" si="17"/>
        <v>0.19806467129239777</v>
      </c>
      <c r="N16" s="12">
        <f t="shared" si="17"/>
        <v>0.22474291139611444</v>
      </c>
      <c r="O16" s="12">
        <f t="shared" ref="O16:AD16" si="18">O10+O13+O14+O15</f>
        <v>0.25275797284604101</v>
      </c>
      <c r="P16" s="12">
        <f t="shared" si="18"/>
        <v>0.26000107603640965</v>
      </c>
      <c r="Q16" s="12">
        <f t="shared" si="18"/>
        <v>0.27969202650684427</v>
      </c>
      <c r="R16" s="12">
        <f t="shared" si="18"/>
        <v>0.39734810219546934</v>
      </c>
      <c r="S16" s="12">
        <f t="shared" si="18"/>
        <v>0.29136506760835629</v>
      </c>
      <c r="T16" s="12">
        <f t="shared" si="18"/>
        <v>0.32161001875260131</v>
      </c>
      <c r="U16" s="12">
        <f t="shared" si="18"/>
        <v>0.25229436788241394</v>
      </c>
      <c r="V16" s="12">
        <f t="shared" si="18"/>
        <v>0.1921940607071648</v>
      </c>
      <c r="W16" s="12">
        <f t="shared" si="18"/>
        <v>0.19108781061522873</v>
      </c>
      <c r="X16" s="12">
        <f t="shared" si="18"/>
        <v>0.18805191869265866</v>
      </c>
      <c r="Y16" s="12">
        <f t="shared" si="18"/>
        <v>0.2106416003975268</v>
      </c>
      <c r="Z16" s="12">
        <f t="shared" si="18"/>
        <v>0.18099552948868888</v>
      </c>
      <c r="AA16" s="12">
        <f t="shared" si="18"/>
        <v>0.183630046844206</v>
      </c>
      <c r="AB16" s="12">
        <f t="shared" si="18"/>
        <v>0.1965638608216328</v>
      </c>
      <c r="AC16" s="12">
        <f t="shared" si="18"/>
        <v>0.18907322106749935</v>
      </c>
      <c r="AD16" s="12">
        <f t="shared" si="18"/>
        <v>0.19693823555623466</v>
      </c>
      <c r="AE16" s="60">
        <f t="shared" ref="AE16" si="19">AE10+AE13+AE14+AE15</f>
        <v>0.19468405407262723</v>
      </c>
      <c r="AF16" s="52">
        <f t="shared" si="3"/>
        <v>-1.1446134252399943E-2</v>
      </c>
      <c r="AG16" s="61">
        <f t="shared" si="0"/>
        <v>4.1597717774784652E-2</v>
      </c>
      <c r="AH16" s="62">
        <f t="shared" si="1"/>
        <v>-3.8107919343986871E-2</v>
      </c>
      <c r="AI16" s="65">
        <f>(AB16-AA16)/AA16</f>
        <v>7.0434083090987837E-2</v>
      </c>
      <c r="AJ16" s="63">
        <f t="shared" si="5"/>
        <v>-0.41581721893449125</v>
      </c>
      <c r="AK16" s="63">
        <f t="shared" si="6"/>
        <v>-0.4073140272818625</v>
      </c>
      <c r="AL16" s="64">
        <f t="shared" si="7"/>
        <v>-0.36556873423257025</v>
      </c>
      <c r="AM16" s="64">
        <f t="shared" si="8"/>
        <v>-0.38974558973773893</v>
      </c>
      <c r="AN16" s="62">
        <f t="shared" si="9"/>
        <v>-0.36436039900883177</v>
      </c>
      <c r="AO16" s="65">
        <f t="shared" si="10"/>
        <v>-0.37163601521791861</v>
      </c>
      <c r="AP16" s="101"/>
    </row>
    <row r="17" spans="1:35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26</v>
      </c>
    </row>
    <row r="20" spans="1:35" ht="13.5" customHeight="1" x14ac:dyDescent="0.2"/>
    <row r="21" spans="1:35" ht="14.1" customHeight="1" x14ac:dyDescent="0.2">
      <c r="A21" s="93" t="s">
        <v>1</v>
      </c>
      <c r="B21" s="93" t="s">
        <v>2</v>
      </c>
      <c r="C21" s="93" t="s">
        <v>5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5" x14ac:dyDescent="0.2">
      <c r="A22" s="93"/>
      <c r="B22" s="93"/>
      <c r="C22" s="27">
        <v>1990</v>
      </c>
      <c r="D22" s="27">
        <v>1991</v>
      </c>
      <c r="E22" s="27">
        <v>1992</v>
      </c>
      <c r="F22" s="27">
        <v>1993</v>
      </c>
      <c r="G22" s="27">
        <v>1994</v>
      </c>
      <c r="H22" s="27">
        <v>1995</v>
      </c>
      <c r="I22" s="27">
        <v>1996</v>
      </c>
      <c r="J22" s="27">
        <v>1997</v>
      </c>
      <c r="K22" s="27">
        <v>1998</v>
      </c>
      <c r="L22" s="27">
        <v>1999</v>
      </c>
      <c r="M22" s="27">
        <v>2000</v>
      </c>
      <c r="N22" s="27">
        <v>2001</v>
      </c>
      <c r="O22" s="27">
        <v>2002</v>
      </c>
      <c r="P22" s="27">
        <v>2003</v>
      </c>
      <c r="Q22" s="27">
        <v>2004</v>
      </c>
      <c r="R22" s="27">
        <v>2005</v>
      </c>
      <c r="S22" s="27">
        <v>2006</v>
      </c>
      <c r="T22" s="27">
        <v>2007</v>
      </c>
      <c r="U22" s="27">
        <v>2008</v>
      </c>
      <c r="V22" s="27">
        <v>2009</v>
      </c>
      <c r="W22" s="27">
        <v>2010</v>
      </c>
      <c r="X22" s="27">
        <v>2011</v>
      </c>
      <c r="Y22" s="27">
        <v>2012</v>
      </c>
      <c r="Z22" s="27">
        <v>2013</v>
      </c>
      <c r="AA22" s="27">
        <v>2014</v>
      </c>
      <c r="AB22" s="27">
        <v>2015</v>
      </c>
      <c r="AC22" s="27">
        <v>2016</v>
      </c>
      <c r="AD22" s="139">
        <v>2017</v>
      </c>
      <c r="AE22" s="139">
        <v>2018</v>
      </c>
    </row>
    <row r="23" spans="1:35" ht="12.95" customHeight="1" x14ac:dyDescent="0.2">
      <c r="A23" s="77" t="s">
        <v>3</v>
      </c>
      <c r="B23" s="117" t="s">
        <v>6</v>
      </c>
      <c r="C23" s="137">
        <f t="shared" ref="C23:C34" si="20">C5/C$16</f>
        <v>0.23863679067560417</v>
      </c>
      <c r="D23" s="137">
        <f t="shared" ref="D23:AB33" si="21">D5/D$16</f>
        <v>0.26923128857679185</v>
      </c>
      <c r="E23" s="137">
        <f t="shared" si="21"/>
        <v>0.25423413771482711</v>
      </c>
      <c r="F23" s="137">
        <f t="shared" si="21"/>
        <v>0.2464294120306347</v>
      </c>
      <c r="G23" s="137">
        <f t="shared" si="21"/>
        <v>0.24252780955206127</v>
      </c>
      <c r="H23" s="137">
        <f t="shared" si="21"/>
        <v>0.20345886038432068</v>
      </c>
      <c r="I23" s="137">
        <f t="shared" si="21"/>
        <v>0.21053208180721777</v>
      </c>
      <c r="J23" s="137">
        <f t="shared" si="21"/>
        <v>0.19475728247185869</v>
      </c>
      <c r="K23" s="137">
        <f t="shared" si="21"/>
        <v>0.1879847075380654</v>
      </c>
      <c r="L23" s="137">
        <f t="shared" si="21"/>
        <v>0.185302211726009</v>
      </c>
      <c r="M23" s="137">
        <f t="shared" si="21"/>
        <v>0.15357726962831536</v>
      </c>
      <c r="N23" s="137">
        <f t="shared" si="21"/>
        <v>0.20173173368867417</v>
      </c>
      <c r="O23" s="137">
        <f t="shared" si="21"/>
        <v>0.23165245475795362</v>
      </c>
      <c r="P23" s="137">
        <f t="shared" si="21"/>
        <v>0.24541148477327746</v>
      </c>
      <c r="Q23" s="137">
        <f t="shared" si="21"/>
        <v>0.2802086621435988</v>
      </c>
      <c r="R23" s="137">
        <f t="shared" si="21"/>
        <v>0.56723667644272924</v>
      </c>
      <c r="S23" s="137">
        <f t="shared" si="21"/>
        <v>0.42412335993739775</v>
      </c>
      <c r="T23" s="137">
        <f t="shared" si="21"/>
        <v>0.49727453901394819</v>
      </c>
      <c r="U23" s="137">
        <f t="shared" si="21"/>
        <v>0.35082769812899706</v>
      </c>
      <c r="V23" s="137">
        <f t="shared" si="21"/>
        <v>0.24236898771948207</v>
      </c>
      <c r="W23" s="137">
        <f t="shared" si="21"/>
        <v>0.23158669026195688</v>
      </c>
      <c r="X23" s="137">
        <f t="shared" si="21"/>
        <v>0.20040908591347631</v>
      </c>
      <c r="Y23" s="137">
        <f t="shared" si="21"/>
        <v>0.26614801133105925</v>
      </c>
      <c r="Z23" s="137">
        <f t="shared" si="21"/>
        <v>0.19425258277058646</v>
      </c>
      <c r="AA23" s="137">
        <f t="shared" si="21"/>
        <v>0.23680425440401476</v>
      </c>
      <c r="AB23" s="137">
        <f t="shared" si="21"/>
        <v>0.28522880240759863</v>
      </c>
      <c r="AC23" s="137">
        <f t="shared" ref="AC23:AD32" si="22">AC5/AC$16</f>
        <v>0.28995778426224939</v>
      </c>
      <c r="AD23" s="137">
        <f t="shared" si="22"/>
        <v>0.30997763455468746</v>
      </c>
      <c r="AE23" s="137">
        <f t="shared" ref="AE23" si="23">AE5/AE$16</f>
        <v>0.3067239687035157</v>
      </c>
    </row>
    <row r="24" spans="1:35" ht="24.75" customHeight="1" x14ac:dyDescent="0.2">
      <c r="A24" s="78"/>
      <c r="B24" s="117" t="s">
        <v>7</v>
      </c>
      <c r="C24" s="137">
        <f t="shared" si="20"/>
        <v>5.6663004498207006E-2</v>
      </c>
      <c r="D24" s="137">
        <f t="shared" ref="D24:R24" si="24">D6/D$16</f>
        <v>6.3609619458258035E-2</v>
      </c>
      <c r="E24" s="137">
        <f t="shared" si="24"/>
        <v>5.3968507150889473E-2</v>
      </c>
      <c r="F24" s="137">
        <f t="shared" si="24"/>
        <v>7.1572212957593168E-2</v>
      </c>
      <c r="G24" s="137">
        <f t="shared" si="24"/>
        <v>5.1518354892312018E-2</v>
      </c>
      <c r="H24" s="137">
        <f t="shared" si="24"/>
        <v>4.3646308625861455E-2</v>
      </c>
      <c r="I24" s="137">
        <f t="shared" si="24"/>
        <v>4.6793924053550887E-2</v>
      </c>
      <c r="J24" s="137">
        <f t="shared" si="24"/>
        <v>5.3369527035603881E-2</v>
      </c>
      <c r="K24" s="137">
        <f t="shared" si="24"/>
        <v>4.0709256114288439E-2</v>
      </c>
      <c r="L24" s="137">
        <f t="shared" si="24"/>
        <v>4.742329703845205E-2</v>
      </c>
      <c r="M24" s="137">
        <f t="shared" si="24"/>
        <v>6.1263096143414734E-2</v>
      </c>
      <c r="N24" s="137">
        <f t="shared" si="24"/>
        <v>6.8418672938246217E-2</v>
      </c>
      <c r="O24" s="137">
        <f t="shared" si="24"/>
        <v>6.323416357566479E-2</v>
      </c>
      <c r="P24" s="137">
        <f t="shared" si="24"/>
        <v>5.9972312375416593E-2</v>
      </c>
      <c r="Q24" s="137">
        <f t="shared" si="24"/>
        <v>6.3524298393129994E-2</v>
      </c>
      <c r="R24" s="137">
        <f t="shared" si="24"/>
        <v>4.8158964424808832E-2</v>
      </c>
      <c r="S24" s="137">
        <f t="shared" si="21"/>
        <v>5.5982479050977745E-2</v>
      </c>
      <c r="T24" s="137">
        <f t="shared" si="21"/>
        <v>3.6074508183515236E-2</v>
      </c>
      <c r="U24" s="137">
        <f t="shared" si="21"/>
        <v>5.9357335320534228E-2</v>
      </c>
      <c r="V24" s="137">
        <f t="shared" si="21"/>
        <v>7.1223306705993791E-2</v>
      </c>
      <c r="W24" s="137">
        <f t="shared" si="21"/>
        <v>6.5540695916227854E-2</v>
      </c>
      <c r="X24" s="137">
        <f t="shared" si="21"/>
        <v>6.2238071169405967E-2</v>
      </c>
      <c r="Y24" s="137">
        <f t="shared" si="21"/>
        <v>4.9681729306720886E-2</v>
      </c>
      <c r="Z24" s="137">
        <f t="shared" si="21"/>
        <v>5.935449466727527E-2</v>
      </c>
      <c r="AA24" s="137">
        <f t="shared" si="21"/>
        <v>4.8779528768924926E-2</v>
      </c>
      <c r="AB24" s="137">
        <f t="shared" si="21"/>
        <v>5.1244077243633557E-2</v>
      </c>
      <c r="AC24" s="137">
        <f t="shared" si="22"/>
        <v>5.4725524604237137E-2</v>
      </c>
      <c r="AD24" s="137">
        <f>AD6/AD$16</f>
        <v>5.2808961569053132E-2</v>
      </c>
      <c r="AE24" s="137">
        <f>AE6/AE$16</f>
        <v>4.7911206063586204E-2</v>
      </c>
    </row>
    <row r="25" spans="1:35" ht="26.65" customHeight="1" x14ac:dyDescent="0.2">
      <c r="A25" s="78"/>
      <c r="B25" s="117" t="s">
        <v>10</v>
      </c>
      <c r="C25" s="137">
        <f t="shared" si="20"/>
        <v>0.13571156169125356</v>
      </c>
      <c r="D25" s="137">
        <f t="shared" si="21"/>
        <v>0.12276764226981109</v>
      </c>
      <c r="E25" s="137">
        <f t="shared" si="21"/>
        <v>0.11561262907441576</v>
      </c>
      <c r="F25" s="137">
        <f t="shared" si="21"/>
        <v>9.8275928202358726E-2</v>
      </c>
      <c r="G25" s="137">
        <f t="shared" si="21"/>
        <v>0.118157780247389</v>
      </c>
      <c r="H25" s="137">
        <f t="shared" si="21"/>
        <v>0.10294257107546677</v>
      </c>
      <c r="I25" s="137">
        <f t="shared" si="21"/>
        <v>0.10239059727070025</v>
      </c>
      <c r="J25" s="137">
        <f t="shared" si="21"/>
        <v>0.11200574685301858</v>
      </c>
      <c r="K25" s="137">
        <f t="shared" si="21"/>
        <v>8.6249898132949615E-2</v>
      </c>
      <c r="L25" s="137">
        <f t="shared" si="21"/>
        <v>0.11529228212919204</v>
      </c>
      <c r="M25" s="137">
        <f t="shared" si="21"/>
        <v>0.10686735179919306</v>
      </c>
      <c r="N25" s="137">
        <f t="shared" si="21"/>
        <v>0.12166189784347514</v>
      </c>
      <c r="O25" s="137">
        <f t="shared" si="21"/>
        <v>0.18543482188763019</v>
      </c>
      <c r="P25" s="137">
        <f t="shared" si="21"/>
        <v>0.20121804945787342</v>
      </c>
      <c r="Q25" s="137">
        <f t="shared" si="21"/>
        <v>0.19595507907550924</v>
      </c>
      <c r="R25" s="137">
        <f t="shared" si="21"/>
        <v>7.8536288609047128E-2</v>
      </c>
      <c r="S25" s="137">
        <f t="shared" si="21"/>
        <v>0.10602843664712135</v>
      </c>
      <c r="T25" s="137">
        <f t="shared" si="21"/>
        <v>9.6220390188209937E-2</v>
      </c>
      <c r="U25" s="137">
        <f t="shared" si="21"/>
        <v>0.10842675655478327</v>
      </c>
      <c r="V25" s="137">
        <f t="shared" si="21"/>
        <v>0.10530621623568956</v>
      </c>
      <c r="W25" s="137">
        <f t="shared" si="21"/>
        <v>0.11757645789274956</v>
      </c>
      <c r="X25" s="137">
        <f t="shared" si="21"/>
        <v>0.1255052573625727</v>
      </c>
      <c r="Y25" s="137">
        <f t="shared" si="21"/>
        <v>0.12892135332741095</v>
      </c>
      <c r="Z25" s="137">
        <f t="shared" si="21"/>
        <v>0.11660614303893388</v>
      </c>
      <c r="AA25" s="137">
        <f t="shared" si="21"/>
        <v>0.10821285974032815</v>
      </c>
      <c r="AB25" s="137">
        <f t="shared" si="21"/>
        <v>0.11720121774474801</v>
      </c>
      <c r="AC25" s="137">
        <f t="shared" si="22"/>
        <v>0.12539978115951669</v>
      </c>
      <c r="AD25" s="137">
        <f t="shared" ref="AD25:AE25" si="25">AD7/AD$16</f>
        <v>0.14724335406722566</v>
      </c>
      <c r="AE25" s="137">
        <f t="shared" si="25"/>
        <v>0.14569752945877967</v>
      </c>
    </row>
    <row r="26" spans="1:35" ht="24.75" customHeight="1" x14ac:dyDescent="0.2">
      <c r="A26" s="78"/>
      <c r="B26" s="117" t="s">
        <v>11</v>
      </c>
      <c r="C26" s="137">
        <f t="shared" si="20"/>
        <v>0.16748286997543299</v>
      </c>
      <c r="D26" s="137">
        <f t="shared" si="21"/>
        <v>0.16188368913497428</v>
      </c>
      <c r="E26" s="137">
        <f t="shared" si="21"/>
        <v>0.13158024434633825</v>
      </c>
      <c r="F26" s="137">
        <f t="shared" si="21"/>
        <v>0.18436088145247637</v>
      </c>
      <c r="G26" s="137">
        <f t="shared" si="21"/>
        <v>0.18029946260864504</v>
      </c>
      <c r="H26" s="137">
        <f t="shared" si="21"/>
        <v>0.19463128202481128</v>
      </c>
      <c r="I26" s="137">
        <f t="shared" si="21"/>
        <v>0.20345337553687798</v>
      </c>
      <c r="J26" s="137">
        <f t="shared" si="21"/>
        <v>0.21294920425182809</v>
      </c>
      <c r="K26" s="137">
        <f t="shared" si="21"/>
        <v>0.13768876659814525</v>
      </c>
      <c r="L26" s="137">
        <f t="shared" si="21"/>
        <v>0.22065830006814666</v>
      </c>
      <c r="M26" s="137">
        <f t="shared" si="21"/>
        <v>0.24305721603895034</v>
      </c>
      <c r="N26" s="137">
        <f t="shared" si="21"/>
        <v>0.21893300635977561</v>
      </c>
      <c r="O26" s="137">
        <f t="shared" si="21"/>
        <v>0.1932464355130433</v>
      </c>
      <c r="P26" s="137">
        <f t="shared" si="21"/>
        <v>0.19120754059124823</v>
      </c>
      <c r="Q26" s="137">
        <f t="shared" si="21"/>
        <v>0.17973107144965353</v>
      </c>
      <c r="R26" s="137">
        <f t="shared" si="21"/>
        <v>0.13079630684742347</v>
      </c>
      <c r="S26" s="137">
        <f t="shared" si="21"/>
        <v>0.18673499004737795</v>
      </c>
      <c r="T26" s="137">
        <f t="shared" si="21"/>
        <v>0.16411503613823009</v>
      </c>
      <c r="U26" s="137">
        <f t="shared" si="21"/>
        <v>0.21677370786766659</v>
      </c>
      <c r="V26" s="137">
        <f t="shared" si="21"/>
        <v>0.28775799598857366</v>
      </c>
      <c r="W26" s="137">
        <f t="shared" si="21"/>
        <v>0.29244656302292904</v>
      </c>
      <c r="X26" s="137">
        <f t="shared" si="21"/>
        <v>0.29056551233227668</v>
      </c>
      <c r="Y26" s="137">
        <f t="shared" si="21"/>
        <v>0.25961017955046872</v>
      </c>
      <c r="Z26" s="137">
        <f t="shared" si="21"/>
        <v>0.29320924417261107</v>
      </c>
      <c r="AA26" s="137">
        <f t="shared" si="21"/>
        <v>0.26950279924497822</v>
      </c>
      <c r="AB26" s="137">
        <f t="shared" si="21"/>
        <v>0.2388897208964067</v>
      </c>
      <c r="AC26" s="137">
        <f t="shared" si="22"/>
        <v>0.2465971692699668</v>
      </c>
      <c r="AD26" s="137">
        <f t="shared" ref="AD26:AE26" si="26">AD8/AD$16</f>
        <v>0.23356329851379037</v>
      </c>
      <c r="AE26" s="137">
        <f t="shared" si="26"/>
        <v>0.23228706051667508</v>
      </c>
    </row>
    <row r="27" spans="1:35" ht="24.75" customHeight="1" x14ac:dyDescent="0.2">
      <c r="A27" s="78"/>
      <c r="B27" s="117" t="s">
        <v>12</v>
      </c>
      <c r="C27" s="137">
        <f t="shared" si="20"/>
        <v>0.18981091555353199</v>
      </c>
      <c r="D27" s="137">
        <f t="shared" si="21"/>
        <v>0.17699534967982827</v>
      </c>
      <c r="E27" s="137">
        <f t="shared" si="21"/>
        <v>0.16967329266024436</v>
      </c>
      <c r="F27" s="137">
        <f t="shared" si="21"/>
        <v>0.15448989223236825</v>
      </c>
      <c r="G27" s="137">
        <f t="shared" si="21"/>
        <v>0.19250740319433113</v>
      </c>
      <c r="H27" s="137">
        <f t="shared" si="21"/>
        <v>0.1673193791086339</v>
      </c>
      <c r="I27" s="137">
        <f t="shared" si="21"/>
        <v>0.16416960484472112</v>
      </c>
      <c r="J27" s="137">
        <f t="shared" si="21"/>
        <v>0.14069019124808929</v>
      </c>
      <c r="K27" s="137">
        <f t="shared" si="21"/>
        <v>9.8179659680726783E-2</v>
      </c>
      <c r="L27" s="137">
        <f t="shared" si="21"/>
        <v>0.16709584011907025</v>
      </c>
      <c r="M27" s="137">
        <f t="shared" si="21"/>
        <v>0.12965094555053394</v>
      </c>
      <c r="N27" s="137">
        <f t="shared" si="21"/>
        <v>0.11490568188321688</v>
      </c>
      <c r="O27" s="137">
        <f t="shared" si="21"/>
        <v>0.10451631861021965</v>
      </c>
      <c r="P27" s="137">
        <f t="shared" si="21"/>
        <v>9.6963816368695693E-2</v>
      </c>
      <c r="Q27" s="137">
        <f t="shared" si="21"/>
        <v>7.750052370592965E-2</v>
      </c>
      <c r="R27" s="137">
        <f t="shared" si="21"/>
        <v>2.887968510976972E-2</v>
      </c>
      <c r="S27" s="137">
        <f t="shared" si="21"/>
        <v>4.1535022665932779E-2</v>
      </c>
      <c r="T27" s="137">
        <f t="shared" si="21"/>
        <v>3.8341694337529812E-2</v>
      </c>
      <c r="U27" s="137">
        <f t="shared" si="21"/>
        <v>4.8711279561036082E-2</v>
      </c>
      <c r="V27" s="137">
        <f t="shared" si="21"/>
        <v>6.7379517699610841E-2</v>
      </c>
      <c r="W27" s="137">
        <f t="shared" si="21"/>
        <v>6.9052846869994328E-2</v>
      </c>
      <c r="X27" s="137">
        <f t="shared" si="21"/>
        <v>7.8162482391742436E-2</v>
      </c>
      <c r="Y27" s="137">
        <f t="shared" si="21"/>
        <v>6.7069058740125989E-2</v>
      </c>
      <c r="Z27" s="137">
        <f t="shared" si="21"/>
        <v>6.4025238750150926E-2</v>
      </c>
      <c r="AA27" s="137">
        <f t="shared" si="21"/>
        <v>6.0068581657070984E-2</v>
      </c>
      <c r="AB27" s="137">
        <f t="shared" si="21"/>
        <v>5.0073497892962629E-2</v>
      </c>
      <c r="AC27" s="137">
        <f t="shared" si="22"/>
        <v>5.4970250861661518E-2</v>
      </c>
      <c r="AD27" s="137">
        <f t="shared" ref="AD27:AE27" si="27">AD9/AD$16</f>
        <v>5.5734115732115667E-2</v>
      </c>
      <c r="AE27" s="137">
        <f t="shared" si="27"/>
        <v>5.7355538600869595E-2</v>
      </c>
    </row>
    <row r="28" spans="1:35" x14ac:dyDescent="0.2">
      <c r="A28" s="79"/>
      <c r="B28" s="11" t="s">
        <v>8</v>
      </c>
      <c r="C28" s="137">
        <f t="shared" si="20"/>
        <v>0.78830514239402971</v>
      </c>
      <c r="D28" s="137">
        <f t="shared" si="21"/>
        <v>0.79448758911966333</v>
      </c>
      <c r="E28" s="137">
        <f t="shared" si="21"/>
        <v>0.72506881094671494</v>
      </c>
      <c r="F28" s="137">
        <f t="shared" si="21"/>
        <v>0.75512832687543119</v>
      </c>
      <c r="G28" s="137">
        <f t="shared" si="21"/>
        <v>0.78501081049473853</v>
      </c>
      <c r="H28" s="137">
        <f t="shared" si="21"/>
        <v>0.71199840121909408</v>
      </c>
      <c r="I28" s="137">
        <f t="shared" si="21"/>
        <v>0.72733958351306804</v>
      </c>
      <c r="J28" s="137">
        <f t="shared" si="21"/>
        <v>0.71377195186039843</v>
      </c>
      <c r="K28" s="137">
        <f t="shared" si="21"/>
        <v>0.55081228806417548</v>
      </c>
      <c r="L28" s="137">
        <f t="shared" si="21"/>
        <v>0.73577193108087002</v>
      </c>
      <c r="M28" s="137">
        <f t="shared" si="21"/>
        <v>0.69441587916040737</v>
      </c>
      <c r="N28" s="137">
        <f t="shared" si="21"/>
        <v>0.72565099271338807</v>
      </c>
      <c r="O28" s="137">
        <f t="shared" si="21"/>
        <v>0.7780841943445117</v>
      </c>
      <c r="P28" s="137">
        <f t="shared" si="21"/>
        <v>0.79477320356651138</v>
      </c>
      <c r="Q28" s="137">
        <f t="shared" si="21"/>
        <v>0.79691963476782113</v>
      </c>
      <c r="R28" s="137">
        <f t="shared" si="21"/>
        <v>0.85360792143377839</v>
      </c>
      <c r="S28" s="137">
        <f t="shared" si="21"/>
        <v>0.81440428834880763</v>
      </c>
      <c r="T28" s="137">
        <f t="shared" si="21"/>
        <v>0.83202616786143313</v>
      </c>
      <c r="U28" s="137">
        <f t="shared" si="21"/>
        <v>0.78409677743301731</v>
      </c>
      <c r="V28" s="137">
        <f t="shared" si="21"/>
        <v>0.77403602434935004</v>
      </c>
      <c r="W28" s="137">
        <f t="shared" si="21"/>
        <v>0.7762032539638577</v>
      </c>
      <c r="X28" s="137">
        <f t="shared" si="21"/>
        <v>0.75688040916947408</v>
      </c>
      <c r="Y28" s="137">
        <f t="shared" si="21"/>
        <v>0.77143033225578572</v>
      </c>
      <c r="Z28" s="137">
        <f t="shared" si="21"/>
        <v>0.72744770339955755</v>
      </c>
      <c r="AA28" s="137">
        <f t="shared" si="21"/>
        <v>0.72336802381531717</v>
      </c>
      <c r="AB28" s="137">
        <f t="shared" si="21"/>
        <v>0.74263731618534956</v>
      </c>
      <c r="AC28" s="137">
        <f t="shared" si="22"/>
        <v>0.77165051015763164</v>
      </c>
      <c r="AD28" s="137">
        <f t="shared" ref="AD28:AE28" si="28">AD10/AD$16</f>
        <v>0.79932736443687236</v>
      </c>
      <c r="AE28" s="137">
        <f t="shared" si="28"/>
        <v>0.78997530334342625</v>
      </c>
    </row>
    <row r="29" spans="1:35" x14ac:dyDescent="0.2">
      <c r="A29" s="72" t="s">
        <v>20</v>
      </c>
      <c r="B29" s="117" t="s">
        <v>21</v>
      </c>
      <c r="C29" s="137">
        <f t="shared" si="20"/>
        <v>6.013942976371154E-2</v>
      </c>
      <c r="D29" s="137">
        <f t="shared" si="21"/>
        <v>6.2662112786864649E-2</v>
      </c>
      <c r="E29" s="137">
        <f t="shared" si="21"/>
        <v>6.1188841654404115E-2</v>
      </c>
      <c r="F29" s="137">
        <f t="shared" si="21"/>
        <v>4.7351211534305243E-2</v>
      </c>
      <c r="G29" s="137">
        <f t="shared" si="21"/>
        <v>3.8813839864271539E-2</v>
      </c>
      <c r="H29" s="137">
        <f t="shared" si="21"/>
        <v>4.941419744410893E-2</v>
      </c>
      <c r="I29" s="137">
        <f t="shared" si="21"/>
        <v>5.1048650642470932E-2</v>
      </c>
      <c r="J29" s="137">
        <f t="shared" si="21"/>
        <v>5.9267261706146115E-2</v>
      </c>
      <c r="K29" s="137">
        <f t="shared" si="21"/>
        <v>0.3029855711843415</v>
      </c>
      <c r="L29" s="137">
        <f t="shared" si="21"/>
        <v>5.246136264330592E-2</v>
      </c>
      <c r="M29" s="137">
        <f t="shared" si="21"/>
        <v>4.6804583799950665E-2</v>
      </c>
      <c r="N29" s="137">
        <f t="shared" si="21"/>
        <v>4.508917427940376E-2</v>
      </c>
      <c r="O29" s="137">
        <f t="shared" si="21"/>
        <v>4.0441936152994865E-2</v>
      </c>
      <c r="P29" s="137">
        <f t="shared" si="21"/>
        <v>3.9125932688737944E-2</v>
      </c>
      <c r="Q29" s="137">
        <f t="shared" si="21"/>
        <v>3.944687103809881E-2</v>
      </c>
      <c r="R29" s="137">
        <f t="shared" si="21"/>
        <v>2.9370991167484858E-2</v>
      </c>
      <c r="S29" s="137">
        <f t="shared" si="21"/>
        <v>4.3247836823519778E-2</v>
      </c>
      <c r="T29" s="137">
        <f t="shared" si="21"/>
        <v>4.7332942422139243E-2</v>
      </c>
      <c r="U29" s="137">
        <f t="shared" si="21"/>
        <v>6.0893896003101716E-2</v>
      </c>
      <c r="V29" s="137">
        <f t="shared" si="21"/>
        <v>6.5868222219876676E-2</v>
      </c>
      <c r="W29" s="137">
        <f t="shared" si="21"/>
        <v>7.1333168013772236E-2</v>
      </c>
      <c r="X29" s="137">
        <f t="shared" si="21"/>
        <v>6.8897248643205664E-2</v>
      </c>
      <c r="Y29" s="137">
        <f t="shared" si="21"/>
        <v>6.018862515518613E-2</v>
      </c>
      <c r="Z29" s="137">
        <f t="shared" si="21"/>
        <v>7.1934392520569046E-2</v>
      </c>
      <c r="AA29" s="137">
        <f t="shared" si="21"/>
        <v>7.0784305660185454E-2</v>
      </c>
      <c r="AB29" s="137">
        <f t="shared" si="21"/>
        <v>6.6851090243442657E-2</v>
      </c>
      <c r="AC29" s="137">
        <f t="shared" si="22"/>
        <v>7.0027629567512975E-2</v>
      </c>
      <c r="AD29" s="137">
        <f t="shared" ref="AD29:AE29" si="29">AD11/AD$16</f>
        <v>5.989668634239579E-2</v>
      </c>
      <c r="AE29" s="137">
        <f t="shared" si="29"/>
        <v>6.1183138869254229E-2</v>
      </c>
    </row>
    <row r="30" spans="1:35" x14ac:dyDescent="0.2">
      <c r="A30" s="73"/>
      <c r="B30" s="117" t="s">
        <v>22</v>
      </c>
      <c r="C30" s="137">
        <f t="shared" si="20"/>
        <v>3.7797137784146609E-3</v>
      </c>
      <c r="D30" s="137">
        <f t="shared" si="21"/>
        <v>3.684459245546395E-3</v>
      </c>
      <c r="E30" s="137">
        <f t="shared" si="21"/>
        <v>5.2365369761189409E-3</v>
      </c>
      <c r="F30" s="137">
        <f t="shared" si="21"/>
        <v>5.2744354530156372E-3</v>
      </c>
      <c r="G30" s="137">
        <f t="shared" si="21"/>
        <v>5.7928975698594868E-3</v>
      </c>
      <c r="H30" s="137">
        <f t="shared" si="21"/>
        <v>3.9773781648652605E-3</v>
      </c>
      <c r="I30" s="137">
        <f t="shared" si="21"/>
        <v>4.0910522771935524E-3</v>
      </c>
      <c r="J30" s="137">
        <f t="shared" si="21"/>
        <v>4.0378864440846294E-3</v>
      </c>
      <c r="K30" s="137">
        <f t="shared" si="21"/>
        <v>2.4415728947151595E-3</v>
      </c>
      <c r="L30" s="137">
        <f t="shared" si="21"/>
        <v>3.3066044937967933E-3</v>
      </c>
      <c r="M30" s="137">
        <f t="shared" si="21"/>
        <v>3.6709862069830425E-3</v>
      </c>
      <c r="N30" s="137">
        <f t="shared" si="21"/>
        <v>2.8804665666607577E-3</v>
      </c>
      <c r="O30" s="137">
        <f t="shared" si="21"/>
        <v>2.7735259547037629E-3</v>
      </c>
      <c r="P30" s="137">
        <f t="shared" si="21"/>
        <v>2.9567719262061226E-3</v>
      </c>
      <c r="Q30" s="137">
        <f t="shared" si="21"/>
        <v>2.7829289672109711E-3</v>
      </c>
      <c r="R30" s="137">
        <f t="shared" si="21"/>
        <v>1.8926922629876734E-3</v>
      </c>
      <c r="S30" s="137">
        <f t="shared" si="21"/>
        <v>2.3163241421165228E-3</v>
      </c>
      <c r="T30" s="137">
        <f t="shared" si="21"/>
        <v>2.2385171358253121E-3</v>
      </c>
      <c r="U30" s="137">
        <f t="shared" si="21"/>
        <v>3.1210736542482543E-3</v>
      </c>
      <c r="V30" s="137">
        <f t="shared" si="21"/>
        <v>4.0401690737801796E-3</v>
      </c>
      <c r="W30" s="137">
        <f t="shared" si="21"/>
        <v>4.1668231767125639E-3</v>
      </c>
      <c r="X30" s="137">
        <f t="shared" si="21"/>
        <v>3.9896598113454522E-3</v>
      </c>
      <c r="Y30" s="137">
        <f t="shared" si="21"/>
        <v>3.6451970703220982E-3</v>
      </c>
      <c r="Z30" s="137">
        <f t="shared" si="21"/>
        <v>4.2748585384040864E-3</v>
      </c>
      <c r="AA30" s="137">
        <f t="shared" si="21"/>
        <v>3.2861192836055428E-3</v>
      </c>
      <c r="AB30" s="137">
        <f t="shared" si="21"/>
        <v>3.2235346924393712E-3</v>
      </c>
      <c r="AC30" s="137">
        <f t="shared" si="22"/>
        <v>3.4760634755930716E-3</v>
      </c>
      <c r="AD30" s="137">
        <f t="shared" ref="AD30:AE30" si="30">AD12/AD$16</f>
        <v>3.2148644111530803E-3</v>
      </c>
      <c r="AE30" s="137">
        <f t="shared" si="30"/>
        <v>2.9798546885825591E-3</v>
      </c>
    </row>
    <row r="31" spans="1:35" x14ac:dyDescent="0.2">
      <c r="A31" s="74"/>
      <c r="B31" s="11" t="s">
        <v>8</v>
      </c>
      <c r="C31" s="137">
        <f t="shared" si="20"/>
        <v>6.3919143542126203E-2</v>
      </c>
      <c r="D31" s="137">
        <f t="shared" si="21"/>
        <v>6.6346572032411052E-2</v>
      </c>
      <c r="E31" s="137">
        <f t="shared" si="21"/>
        <v>6.6425378630523058E-2</v>
      </c>
      <c r="F31" s="137">
        <f t="shared" si="21"/>
        <v>5.2625646987320876E-2</v>
      </c>
      <c r="G31" s="137">
        <f t="shared" si="21"/>
        <v>4.460673743413103E-2</v>
      </c>
      <c r="H31" s="137">
        <f t="shared" si="21"/>
        <v>5.3391575608974187E-2</v>
      </c>
      <c r="I31" s="137">
        <f t="shared" si="21"/>
        <v>5.5139702919664489E-2</v>
      </c>
      <c r="J31" s="137">
        <f t="shared" si="21"/>
        <v>6.330514815023075E-2</v>
      </c>
      <c r="K31" s="137">
        <f t="shared" si="21"/>
        <v>0.30542714407905663</v>
      </c>
      <c r="L31" s="137">
        <f t="shared" si="21"/>
        <v>5.5767967137102713E-2</v>
      </c>
      <c r="M31" s="137">
        <f t="shared" si="21"/>
        <v>5.0475570006933708E-2</v>
      </c>
      <c r="N31" s="137">
        <f t="shared" si="21"/>
        <v>4.7969640846064525E-2</v>
      </c>
      <c r="O31" s="137">
        <f t="shared" si="21"/>
        <v>4.3215462107698631E-2</v>
      </c>
      <c r="P31" s="137">
        <f t="shared" si="21"/>
        <v>4.2082704614944066E-2</v>
      </c>
      <c r="Q31" s="137">
        <f t="shared" si="21"/>
        <v>4.2229800005309778E-2</v>
      </c>
      <c r="R31" s="137">
        <f t="shared" si="21"/>
        <v>3.1263683430472533E-2</v>
      </c>
      <c r="S31" s="137">
        <f t="shared" si="21"/>
        <v>4.5564160965636299E-2</v>
      </c>
      <c r="T31" s="137">
        <f t="shared" si="21"/>
        <v>4.9571459557964548E-2</v>
      </c>
      <c r="U31" s="137">
        <f t="shared" si="21"/>
        <v>6.4014969657349971E-2</v>
      </c>
      <c r="V31" s="137">
        <f t="shared" si="21"/>
        <v>6.9908391293656863E-2</v>
      </c>
      <c r="W31" s="137">
        <f t="shared" si="21"/>
        <v>7.5499991190484797E-2</v>
      </c>
      <c r="X31" s="137">
        <f t="shared" si="21"/>
        <v>7.2886908454551119E-2</v>
      </c>
      <c r="Y31" s="137">
        <f t="shared" si="21"/>
        <v>6.3833822225508222E-2</v>
      </c>
      <c r="Z31" s="137">
        <f t="shared" si="21"/>
        <v>7.6209251058973124E-2</v>
      </c>
      <c r="AA31" s="137">
        <f t="shared" si="21"/>
        <v>7.4070424943791E-2</v>
      </c>
      <c r="AB31" s="137">
        <f t="shared" si="21"/>
        <v>7.0074624935882013E-2</v>
      </c>
      <c r="AC31" s="137">
        <f t="shared" si="22"/>
        <v>7.3503693043106041E-2</v>
      </c>
      <c r="AD31" s="137">
        <f t="shared" ref="AD31:AE31" si="31">AD13/AD$16</f>
        <v>6.3111550753548878E-2</v>
      </c>
      <c r="AE31" s="137">
        <f t="shared" si="31"/>
        <v>6.4162993557836792E-2</v>
      </c>
    </row>
    <row r="32" spans="1:35" s="5" customFormat="1" ht="22.15" customHeight="1" x14ac:dyDescent="0.2">
      <c r="A32" s="82" t="s">
        <v>23</v>
      </c>
      <c r="B32" s="83"/>
      <c r="C32" s="137">
        <f t="shared" si="20"/>
        <v>0.12747015727469235</v>
      </c>
      <c r="D32" s="137">
        <f t="shared" si="21"/>
        <v>0.12051617152011332</v>
      </c>
      <c r="E32" s="137">
        <f t="shared" si="21"/>
        <v>0.15869473614162516</v>
      </c>
      <c r="F32" s="137">
        <f t="shared" si="21"/>
        <v>0.14041538783352123</v>
      </c>
      <c r="G32" s="137">
        <f t="shared" si="21"/>
        <v>0.13811466278938528</v>
      </c>
      <c r="H32" s="137">
        <f t="shared" si="21"/>
        <v>0.20545158073314085</v>
      </c>
      <c r="I32" s="137">
        <f t="shared" si="21"/>
        <v>0.18909988016733092</v>
      </c>
      <c r="J32" s="137">
        <f t="shared" si="21"/>
        <v>0.19212879122768012</v>
      </c>
      <c r="K32" s="137">
        <f t="shared" si="21"/>
        <v>0.12155363769644559</v>
      </c>
      <c r="L32" s="137">
        <f t="shared" si="21"/>
        <v>0.17833491781378383</v>
      </c>
      <c r="M32" s="137">
        <f t="shared" si="21"/>
        <v>0.228606708217822</v>
      </c>
      <c r="N32" s="137">
        <f t="shared" si="21"/>
        <v>0.19992197905280321</v>
      </c>
      <c r="O32" s="137">
        <f t="shared" si="21"/>
        <v>0.15464015953161739</v>
      </c>
      <c r="P32" s="137">
        <f t="shared" si="21"/>
        <v>0.14128779308765538</v>
      </c>
      <c r="Q32" s="137">
        <f t="shared" si="21"/>
        <v>0.14074323527072988</v>
      </c>
      <c r="R32" s="137">
        <f t="shared" si="21"/>
        <v>9.3658755409614589E-2</v>
      </c>
      <c r="S32" s="137">
        <f t="shared" si="21"/>
        <v>0.11245990983670084</v>
      </c>
      <c r="T32" s="137">
        <f t="shared" si="21"/>
        <v>9.9536230836841974E-2</v>
      </c>
      <c r="U32" s="137">
        <f t="shared" si="21"/>
        <v>0.12806327675003215</v>
      </c>
      <c r="V32" s="137">
        <f t="shared" si="21"/>
        <v>0.12300018328671865</v>
      </c>
      <c r="W32" s="137">
        <f t="shared" si="21"/>
        <v>0.11377421979352231</v>
      </c>
      <c r="X32" s="137">
        <f t="shared" si="21"/>
        <v>0.1333536517964759</v>
      </c>
      <c r="Y32" s="137">
        <f t="shared" si="21"/>
        <v>0.13230605263539966</v>
      </c>
      <c r="Z32" s="137">
        <f t="shared" si="21"/>
        <v>0.1588394206167211</v>
      </c>
      <c r="AA32" s="137">
        <f t="shared" si="21"/>
        <v>0.16368241774561404</v>
      </c>
      <c r="AB32" s="137">
        <f t="shared" si="21"/>
        <v>0.15186308620121883</v>
      </c>
      <c r="AC32" s="137">
        <f t="shared" si="22"/>
        <v>0.1208351273998961</v>
      </c>
      <c r="AD32" s="137">
        <f t="shared" ref="AD32:AE32" si="32">AD14/AD$16</f>
        <v>0.10347232214732253</v>
      </c>
      <c r="AE32" s="137">
        <f t="shared" si="32"/>
        <v>0.10966821415807944</v>
      </c>
    </row>
    <row r="33" spans="1:31" x14ac:dyDescent="0.2">
      <c r="A33" s="138" t="s">
        <v>0</v>
      </c>
      <c r="B33" s="138"/>
      <c r="C33" s="137">
        <f t="shared" si="20"/>
        <v>2.0305556789151778E-2</v>
      </c>
      <c r="D33" s="137">
        <f t="shared" si="21"/>
        <v>1.8649667327812199E-2</v>
      </c>
      <c r="E33" s="137">
        <f t="shared" si="21"/>
        <v>4.9811074281136868E-2</v>
      </c>
      <c r="F33" s="137">
        <f t="shared" si="21"/>
        <v>5.1830638303726702E-2</v>
      </c>
      <c r="G33" s="137">
        <f t="shared" si="21"/>
        <v>3.2267789281745271E-2</v>
      </c>
      <c r="H33" s="137">
        <f t="shared" si="21"/>
        <v>2.9158442438790903E-2</v>
      </c>
      <c r="I33" s="137">
        <f t="shared" si="21"/>
        <v>2.842083339993649E-2</v>
      </c>
      <c r="J33" s="137">
        <f t="shared" si="21"/>
        <v>3.0794108761690583E-2</v>
      </c>
      <c r="K33" s="137">
        <f t="shared" si="21"/>
        <v>2.2206930160322269E-2</v>
      </c>
      <c r="L33" s="137">
        <f t="shared" si="21"/>
        <v>3.0125183968243447E-2</v>
      </c>
      <c r="M33" s="137">
        <f t="shared" si="21"/>
        <v>2.6501842614837023E-2</v>
      </c>
      <c r="N33" s="137">
        <f t="shared" si="21"/>
        <v>2.6457387387744113E-2</v>
      </c>
      <c r="O33" s="137">
        <f t="shared" si="21"/>
        <v>2.4060184016172388E-2</v>
      </c>
      <c r="P33" s="137">
        <f t="shared" si="21"/>
        <v>2.1856298730889179E-2</v>
      </c>
      <c r="Q33" s="137">
        <f t="shared" si="21"/>
        <v>2.0107329956139241E-2</v>
      </c>
      <c r="R33" s="137">
        <f t="shared" si="21"/>
        <v>2.1469639726134502E-2</v>
      </c>
      <c r="S33" s="137">
        <f t="shared" si="21"/>
        <v>2.7571640848855154E-2</v>
      </c>
      <c r="T33" s="137">
        <f t="shared" si="21"/>
        <v>1.8866141743760351E-2</v>
      </c>
      <c r="U33" s="137">
        <f t="shared" si="21"/>
        <v>2.3824976159600539E-2</v>
      </c>
      <c r="V33" s="137">
        <f t="shared" si="21"/>
        <v>3.3055401070274402E-2</v>
      </c>
      <c r="W33" s="137">
        <f t="shared" si="21"/>
        <v>3.4522535052135164E-2</v>
      </c>
      <c r="X33" s="137">
        <f t="shared" ref="D33:AB34" si="33">X15/X$16</f>
        <v>3.6879030579498907E-2</v>
      </c>
      <c r="Y33" s="137">
        <f t="shared" si="33"/>
        <v>3.2429792883306462E-2</v>
      </c>
      <c r="Z33" s="137">
        <f t="shared" si="33"/>
        <v>3.7503624924748249E-2</v>
      </c>
      <c r="AA33" s="137">
        <f t="shared" si="33"/>
        <v>3.8879133495277794E-2</v>
      </c>
      <c r="AB33" s="137">
        <f t="shared" si="33"/>
        <v>3.5424972677549585E-2</v>
      </c>
      <c r="AC33" s="137">
        <f t="shared" ref="AC33:AD33" si="34">AC15/AC$16</f>
        <v>3.40106693993662E-2</v>
      </c>
      <c r="AD33" s="137">
        <f t="shared" si="34"/>
        <v>3.4088762662256265E-2</v>
      </c>
      <c r="AE33" s="137">
        <f t="shared" ref="AE33" si="35">AE15/AE$16</f>
        <v>3.6193488940657506E-2</v>
      </c>
    </row>
    <row r="34" spans="1:31" ht="15.75" x14ac:dyDescent="0.2">
      <c r="A34" s="95" t="s">
        <v>9</v>
      </c>
      <c r="B34" s="95"/>
      <c r="C34" s="137">
        <f t="shared" si="20"/>
        <v>1</v>
      </c>
      <c r="D34" s="137">
        <f t="shared" si="33"/>
        <v>1</v>
      </c>
      <c r="E34" s="137">
        <f t="shared" si="33"/>
        <v>1</v>
      </c>
      <c r="F34" s="137">
        <f t="shared" si="33"/>
        <v>1</v>
      </c>
      <c r="G34" s="137">
        <f t="shared" si="33"/>
        <v>1</v>
      </c>
      <c r="H34" s="137">
        <f t="shared" si="33"/>
        <v>1</v>
      </c>
      <c r="I34" s="137">
        <f t="shared" si="33"/>
        <v>1</v>
      </c>
      <c r="J34" s="137">
        <f t="shared" si="33"/>
        <v>1</v>
      </c>
      <c r="K34" s="137">
        <f t="shared" si="33"/>
        <v>1</v>
      </c>
      <c r="L34" s="137">
        <f t="shared" si="33"/>
        <v>1</v>
      </c>
      <c r="M34" s="137">
        <f t="shared" si="33"/>
        <v>1</v>
      </c>
      <c r="N34" s="137">
        <f t="shared" si="33"/>
        <v>1</v>
      </c>
      <c r="O34" s="137">
        <f t="shared" si="33"/>
        <v>1</v>
      </c>
      <c r="P34" s="137">
        <f t="shared" si="33"/>
        <v>1</v>
      </c>
      <c r="Q34" s="137">
        <f t="shared" si="33"/>
        <v>1</v>
      </c>
      <c r="R34" s="137">
        <f t="shared" si="33"/>
        <v>1</v>
      </c>
      <c r="S34" s="137">
        <f t="shared" si="33"/>
        <v>1</v>
      </c>
      <c r="T34" s="137">
        <f t="shared" si="33"/>
        <v>1</v>
      </c>
      <c r="U34" s="137">
        <f t="shared" si="33"/>
        <v>1</v>
      </c>
      <c r="V34" s="137">
        <f t="shared" si="33"/>
        <v>1</v>
      </c>
      <c r="W34" s="137">
        <f t="shared" si="33"/>
        <v>1</v>
      </c>
      <c r="X34" s="137">
        <f t="shared" si="33"/>
        <v>1</v>
      </c>
      <c r="Y34" s="137">
        <f t="shared" si="33"/>
        <v>1</v>
      </c>
      <c r="Z34" s="137">
        <f t="shared" si="33"/>
        <v>1</v>
      </c>
      <c r="AA34" s="137">
        <f t="shared" si="33"/>
        <v>1</v>
      </c>
      <c r="AB34" s="137">
        <f t="shared" si="33"/>
        <v>1</v>
      </c>
      <c r="AC34" s="137">
        <f t="shared" ref="AC34:AD34" si="36">AC16/AC$16</f>
        <v>1</v>
      </c>
      <c r="AD34" s="137">
        <f t="shared" si="36"/>
        <v>1</v>
      </c>
      <c r="AE34" s="137">
        <f t="shared" ref="AE34" si="37">AE16/AE$16</f>
        <v>1</v>
      </c>
    </row>
  </sheetData>
  <mergeCells count="19">
    <mergeCell ref="AF3:AO3"/>
    <mergeCell ref="AP3:AP4"/>
    <mergeCell ref="AP5:AP16"/>
    <mergeCell ref="C21:AE21"/>
    <mergeCell ref="A3:A4"/>
    <mergeCell ref="B3:B4"/>
    <mergeCell ref="C3:AE3"/>
    <mergeCell ref="A11:A13"/>
    <mergeCell ref="A5:A10"/>
    <mergeCell ref="A33:B33"/>
    <mergeCell ref="A34:B34"/>
    <mergeCell ref="A14:B14"/>
    <mergeCell ref="A15:B15"/>
    <mergeCell ref="A16:B16"/>
    <mergeCell ref="A21:A22"/>
    <mergeCell ref="B21:B22"/>
    <mergeCell ref="A23:A28"/>
    <mergeCell ref="A29:A31"/>
    <mergeCell ref="A32:B3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zoomScale="90" zoomScaleNormal="90" workbookViewId="0"/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2" max="40" width="10.42578125" customWidth="1"/>
    <col min="41" max="41" width="10.85546875" customWidth="1"/>
  </cols>
  <sheetData>
    <row r="1" spans="1:42" ht="15.75" x14ac:dyDescent="0.25">
      <c r="A1" s="1" t="s">
        <v>33</v>
      </c>
    </row>
    <row r="3" spans="1:42" ht="14.1" customHeight="1" x14ac:dyDescent="0.2">
      <c r="A3" s="109" t="s">
        <v>1</v>
      </c>
      <c r="B3" s="109" t="s">
        <v>2</v>
      </c>
      <c r="C3" s="93" t="s">
        <v>13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111" t="s">
        <v>4</v>
      </c>
      <c r="AG3" s="111"/>
      <c r="AH3" s="111"/>
      <c r="AI3" s="111"/>
      <c r="AJ3" s="111"/>
      <c r="AK3" s="111"/>
      <c r="AL3" s="111"/>
      <c r="AM3" s="111"/>
      <c r="AN3" s="111"/>
      <c r="AO3" s="111"/>
      <c r="AP3" s="112" t="s">
        <v>35</v>
      </c>
    </row>
    <row r="4" spans="1:42" x14ac:dyDescent="0.2">
      <c r="A4" s="110"/>
      <c r="B4" s="110"/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19">
        <v>2011</v>
      </c>
      <c r="Y4" s="19">
        <v>2012</v>
      </c>
      <c r="Z4" s="19">
        <v>2013</v>
      </c>
      <c r="AA4" s="19">
        <v>2014</v>
      </c>
      <c r="AB4" s="19">
        <v>2015</v>
      </c>
      <c r="AC4" s="19">
        <v>2016</v>
      </c>
      <c r="AD4" s="19">
        <v>2017</v>
      </c>
      <c r="AE4" s="19">
        <v>2018</v>
      </c>
      <c r="AF4" s="31" t="s">
        <v>34</v>
      </c>
      <c r="AG4" s="29" t="s">
        <v>30</v>
      </c>
      <c r="AH4" s="30" t="s">
        <v>27</v>
      </c>
      <c r="AI4" s="10" t="s">
        <v>37</v>
      </c>
      <c r="AJ4" s="10" t="s">
        <v>14</v>
      </c>
      <c r="AK4" s="10" t="s">
        <v>15</v>
      </c>
      <c r="AL4" s="10" t="s">
        <v>16</v>
      </c>
      <c r="AM4" s="10" t="s">
        <v>28</v>
      </c>
      <c r="AN4" s="26" t="s">
        <v>29</v>
      </c>
      <c r="AO4" s="26" t="s">
        <v>36</v>
      </c>
      <c r="AP4" s="113"/>
    </row>
    <row r="5" spans="1:42" ht="12.95" customHeight="1" x14ac:dyDescent="0.2">
      <c r="A5" s="106" t="s">
        <v>3</v>
      </c>
      <c r="B5" s="117" t="s">
        <v>6</v>
      </c>
      <c r="C5" s="123">
        <v>4.086636350924451E-2</v>
      </c>
      <c r="D5" s="123">
        <v>4.1791518041893939E-2</v>
      </c>
      <c r="E5" s="127">
        <v>2.7217456563254479E-2</v>
      </c>
      <c r="F5" s="127">
        <v>2.3092421179091171E-2</v>
      </c>
      <c r="G5" s="123">
        <v>2.1334829362279907E-2</v>
      </c>
      <c r="H5" s="123">
        <v>1.7042263040000002E-2</v>
      </c>
      <c r="I5" s="123">
        <v>1.7958923760000002E-2</v>
      </c>
      <c r="J5" s="123">
        <v>1.572899468E-2</v>
      </c>
      <c r="K5" s="123">
        <v>2.0258891960000004E-2</v>
      </c>
      <c r="L5" s="123">
        <v>1.5872571159999998E-2</v>
      </c>
      <c r="M5" s="123">
        <v>1.1084407600000002E-2</v>
      </c>
      <c r="N5" s="123">
        <v>1.2163626680000001E-2</v>
      </c>
      <c r="O5" s="123">
        <v>1.223480704E-2</v>
      </c>
      <c r="P5" s="123">
        <v>1.2095121400000002E-2</v>
      </c>
      <c r="Q5" s="123">
        <v>1.2529265600000002E-2</v>
      </c>
      <c r="R5" s="123">
        <v>0.20218065535057164</v>
      </c>
      <c r="S5" s="123">
        <v>9.8253266948727463E-2</v>
      </c>
      <c r="T5" s="123">
        <v>0.13876258185814516</v>
      </c>
      <c r="U5" s="123">
        <v>5.7332630270944457E-2</v>
      </c>
      <c r="V5" s="123">
        <v>1.0871102891269106E-2</v>
      </c>
      <c r="W5" s="123">
        <v>1.1237722090771592E-2</v>
      </c>
      <c r="X5" s="123">
        <v>8.9821798918324428E-3</v>
      </c>
      <c r="Y5" s="123">
        <v>9.3864723251941059E-3</v>
      </c>
      <c r="Z5" s="123">
        <v>1.2026633049036643E-2</v>
      </c>
      <c r="AA5" s="123">
        <v>8.7054959702915977E-3</v>
      </c>
      <c r="AB5" s="123">
        <v>8.9958996252330146E-3</v>
      </c>
      <c r="AC5" s="123">
        <v>9.450875706652824E-3</v>
      </c>
      <c r="AD5" s="126">
        <v>1.0573818974548002E-2</v>
      </c>
      <c r="AE5" s="126">
        <v>1.0192277458906491E-2</v>
      </c>
      <c r="AF5" s="125">
        <f>(AE5-AD5)/AD5</f>
        <v>-3.6083605796534926E-2</v>
      </c>
      <c r="AG5" s="125">
        <f t="shared" ref="AG5:AG13" si="0">(AD5-AC5)/AC5</f>
        <v>0.11881896479758972</v>
      </c>
      <c r="AH5" s="16">
        <f t="shared" ref="AH5:AH13" si="1">(AC5-AB5)/AB5</f>
        <v>5.0575940192087734E-2</v>
      </c>
      <c r="AI5" s="9">
        <f>(AB5-AA5)/AA5</f>
        <v>3.3358657098050394E-2</v>
      </c>
      <c r="AJ5" s="9">
        <f t="shared" ref="AJ5:AJ13" si="2">(Z5-$C5)/$C5</f>
        <v>-0.70570826429623323</v>
      </c>
      <c r="AK5" s="9">
        <f t="shared" ref="AK5:AK13" si="3">(AA5-$C5)/$C5</f>
        <v>-0.78697649551513682</v>
      </c>
      <c r="AL5" s="9">
        <f t="shared" ref="AL5:AL13" si="4">(AB5-$C5)/$C5</f>
        <v>-0.7798703174752013</v>
      </c>
      <c r="AM5" s="9">
        <f t="shared" ref="AM5:AM13" si="5">(AC5-$C5)/$C5</f>
        <v>-0.76873705181732377</v>
      </c>
      <c r="AN5" s="9">
        <f t="shared" ref="AN5:AN13" si="6">(AD5-$C5)/$C5</f>
        <v>-0.74125862771821949</v>
      </c>
      <c r="AO5" s="9">
        <f t="shared" ref="AO5:AO13" si="7">(AE5-$C5)/$C5</f>
        <v>-0.75059494939888982</v>
      </c>
      <c r="AP5" s="114" t="s">
        <v>17</v>
      </c>
    </row>
    <row r="6" spans="1:42" ht="23.25" customHeight="1" x14ac:dyDescent="0.2">
      <c r="A6" s="107"/>
      <c r="B6" s="117" t="s">
        <v>7</v>
      </c>
      <c r="C6" s="123">
        <v>3.4371520000000002E-3</v>
      </c>
      <c r="D6" s="123">
        <v>4.1780319999999999E-3</v>
      </c>
      <c r="E6" s="128">
        <v>2.4919739999999997E-3</v>
      </c>
      <c r="F6" s="128">
        <v>3.0251019999999996E-3</v>
      </c>
      <c r="G6" s="129">
        <v>2.0473879999999998E-3</v>
      </c>
      <c r="H6" s="123">
        <v>2.465348E-3</v>
      </c>
      <c r="I6" s="123">
        <v>2.1273419999999999E-3</v>
      </c>
      <c r="J6" s="123">
        <v>2.2241319999999998E-3</v>
      </c>
      <c r="K6" s="123">
        <v>2.7150478400000001E-3</v>
      </c>
      <c r="L6" s="123">
        <v>2.3054959999999998E-3</v>
      </c>
      <c r="M6" s="123">
        <v>2.516084E-3</v>
      </c>
      <c r="N6" s="123">
        <v>3.21536912E-3</v>
      </c>
      <c r="O6" s="123">
        <v>2.9883961599999997E-3</v>
      </c>
      <c r="P6" s="123">
        <v>3.0188801600000001E-3</v>
      </c>
      <c r="Q6" s="123">
        <v>3.0971575199999998E-3</v>
      </c>
      <c r="R6" s="123">
        <v>3.4498004709484472E-3</v>
      </c>
      <c r="S6" s="123">
        <v>2.9290960097727503E-3</v>
      </c>
      <c r="T6" s="123">
        <v>1.9143869698622158E-3</v>
      </c>
      <c r="U6" s="123">
        <v>2.4691237400101887E-3</v>
      </c>
      <c r="V6" s="123">
        <v>2.2074796419394925E-3</v>
      </c>
      <c r="W6" s="123">
        <v>1.8389199846767267E-3</v>
      </c>
      <c r="X6" s="123">
        <v>1.8453195786264204E-3</v>
      </c>
      <c r="Y6" s="123">
        <v>1.7248304895731126E-3</v>
      </c>
      <c r="Z6" s="123">
        <v>1.4691991361028515E-3</v>
      </c>
      <c r="AA6" s="123">
        <v>1.1622566389479746E-3</v>
      </c>
      <c r="AB6" s="123">
        <v>1.38147891275467E-3</v>
      </c>
      <c r="AC6" s="123">
        <v>1.3837693923878255E-3</v>
      </c>
      <c r="AD6" s="126">
        <v>1.3568626447479915E-3</v>
      </c>
      <c r="AE6" s="126">
        <v>1.219976104704E-3</v>
      </c>
      <c r="AF6" s="125">
        <f t="shared" ref="AF6:AF13" si="8">(AE6-AD6)/AD6</f>
        <v>-0.10088459622190808</v>
      </c>
      <c r="AG6" s="125">
        <f t="shared" si="0"/>
        <v>-1.9444531572854015E-2</v>
      </c>
      <c r="AH6" s="16">
        <f t="shared" si="1"/>
        <v>1.6579910210777673E-3</v>
      </c>
      <c r="AI6" s="9">
        <f t="shared" ref="AI6:AI12" si="9">(AB6-AA6)/AA6</f>
        <v>0.18861778583181607</v>
      </c>
      <c r="AJ6" s="9">
        <f t="shared" si="2"/>
        <v>-0.57255334180657369</v>
      </c>
      <c r="AK6" s="9">
        <f t="shared" si="3"/>
        <v>-0.66185474516460885</v>
      </c>
      <c r="AL6" s="9">
        <f t="shared" si="4"/>
        <v>-0.59807453590802206</v>
      </c>
      <c r="AM6" s="9">
        <f t="shared" si="5"/>
        <v>-0.59740814709741508</v>
      </c>
      <c r="AN6" s="9">
        <f t="shared" si="6"/>
        <v>-0.60523635709215318</v>
      </c>
      <c r="AO6" s="9">
        <f t="shared" si="7"/>
        <v>-0.64506192781000082</v>
      </c>
      <c r="AP6" s="115"/>
    </row>
    <row r="7" spans="1:42" ht="26.65" customHeight="1" x14ac:dyDescent="0.2">
      <c r="A7" s="107"/>
      <c r="B7" s="117" t="s">
        <v>10</v>
      </c>
      <c r="C7" s="123">
        <v>0.17140612615362988</v>
      </c>
      <c r="D7" s="123">
        <v>0.16871873931117512</v>
      </c>
      <c r="E7" s="130">
        <v>9.3495851278941541E-2</v>
      </c>
      <c r="F7" s="130">
        <v>5.1690834125686987E-2</v>
      </c>
      <c r="G7" s="123">
        <v>4.9903663488968721E-2</v>
      </c>
      <c r="H7" s="123">
        <v>3.7305784074940923E-2</v>
      </c>
      <c r="I7" s="123">
        <v>3.7511063355592379E-2</v>
      </c>
      <c r="J7" s="123">
        <v>4.0377932807367171E-2</v>
      </c>
      <c r="K7" s="123">
        <v>4.5115202335367179E-2</v>
      </c>
      <c r="L7" s="123">
        <v>3.797755337770499E-2</v>
      </c>
      <c r="M7" s="123">
        <v>3.2187903192675914E-2</v>
      </c>
      <c r="N7" s="123">
        <v>3.070179615032002E-2</v>
      </c>
      <c r="O7" s="123">
        <v>4.6344281537078806E-2</v>
      </c>
      <c r="P7" s="123">
        <v>3.2632460258862045E-2</v>
      </c>
      <c r="Q7" s="123">
        <v>3.8002936799088644E-2</v>
      </c>
      <c r="R7" s="123">
        <v>4.3309690562631668E-2</v>
      </c>
      <c r="S7" s="123">
        <v>5.5636834137629633E-2</v>
      </c>
      <c r="T7" s="123">
        <v>5.5999939428334033E-2</v>
      </c>
      <c r="U7" s="123">
        <v>4.7871990190893644E-2</v>
      </c>
      <c r="V7" s="123">
        <v>3.0538196632365334E-2</v>
      </c>
      <c r="W7" s="123">
        <v>3.3481869921260579E-2</v>
      </c>
      <c r="X7" s="123">
        <v>3.7971040663989507E-2</v>
      </c>
      <c r="Y7" s="123">
        <v>4.5259417250212659E-2</v>
      </c>
      <c r="Z7" s="123">
        <v>5.0421083315414152E-2</v>
      </c>
      <c r="AA7" s="123">
        <v>4.5302939542125428E-2</v>
      </c>
      <c r="AB7" s="123">
        <v>5.4672742065497666E-2</v>
      </c>
      <c r="AC7" s="123">
        <v>4.9728048574034539E-2</v>
      </c>
      <c r="AD7" s="126">
        <v>4.9096511378734865E-2</v>
      </c>
      <c r="AE7" s="126">
        <v>5.3905059153473822E-2</v>
      </c>
      <c r="AF7" s="125">
        <f t="shared" si="8"/>
        <v>9.7940722053454887E-2</v>
      </c>
      <c r="AG7" s="125">
        <f t="shared" si="0"/>
        <v>-1.2699818581448023E-2</v>
      </c>
      <c r="AH7" s="16">
        <f t="shared" si="1"/>
        <v>-9.0441658944770131E-2</v>
      </c>
      <c r="AI7" s="9">
        <f t="shared" si="9"/>
        <v>0.20682548678015972</v>
      </c>
      <c r="AJ7" s="9">
        <f t="shared" si="2"/>
        <v>-0.70583849920146879</v>
      </c>
      <c r="AK7" s="9">
        <f t="shared" si="3"/>
        <v>-0.73569824743882961</v>
      </c>
      <c r="AL7" s="9">
        <f t="shared" si="4"/>
        <v>-0.68103390880851633</v>
      </c>
      <c r="AM7" s="9">
        <f t="shared" si="5"/>
        <v>-0.70988173124300291</v>
      </c>
      <c r="AN7" s="9">
        <f t="shared" si="6"/>
        <v>-0.71356618062338062</v>
      </c>
      <c r="AO7" s="9">
        <f t="shared" si="7"/>
        <v>-0.68551264553310554</v>
      </c>
      <c r="AP7" s="115"/>
    </row>
    <row r="8" spans="1:42" ht="21.75" customHeight="1" x14ac:dyDescent="0.2">
      <c r="A8" s="107"/>
      <c r="B8" s="117" t="s">
        <v>11</v>
      </c>
      <c r="C8" s="123">
        <v>9.1258612800000014E-2</v>
      </c>
      <c r="D8" s="123">
        <v>9.6352632000000021E-2</v>
      </c>
      <c r="E8" s="123">
        <v>3.170774400000001E-2</v>
      </c>
      <c r="F8" s="123">
        <v>3.0910472700000004E-2</v>
      </c>
      <c r="G8" s="123">
        <v>2.4282628700000006E-2</v>
      </c>
      <c r="H8" s="123">
        <v>1.9521260800000002E-2</v>
      </c>
      <c r="I8" s="123">
        <v>2.4280142600000006E-2</v>
      </c>
      <c r="J8" s="123">
        <v>2.5177135900000005E-2</v>
      </c>
      <c r="K8" s="123">
        <v>1.9872095900000004E-2</v>
      </c>
      <c r="L8" s="123">
        <v>2.0486131300000002E-2</v>
      </c>
      <c r="M8" s="123">
        <v>1.7814927800000008E-2</v>
      </c>
      <c r="N8" s="123">
        <v>1.8156248000000007E-2</v>
      </c>
      <c r="O8" s="123">
        <v>1.9367812400000007E-2</v>
      </c>
      <c r="P8" s="123">
        <v>2.0804604900000006E-2</v>
      </c>
      <c r="Q8" s="123">
        <v>2.0442263800000002E-2</v>
      </c>
      <c r="R8" s="123">
        <v>2.1978332900000005E-2</v>
      </c>
      <c r="S8" s="123">
        <v>2.4727124500000006E-2</v>
      </c>
      <c r="T8" s="123">
        <v>2.5028879300000004E-2</v>
      </c>
      <c r="U8" s="123">
        <v>2.5976444300000005E-2</v>
      </c>
      <c r="V8" s="123">
        <v>2.5360764000000004E-2</v>
      </c>
      <c r="W8" s="123">
        <v>2.8934934100000004E-2</v>
      </c>
      <c r="X8" s="123">
        <v>2.8925532800000008E-2</v>
      </c>
      <c r="Y8" s="123">
        <v>2.8706138600000014E-2</v>
      </c>
      <c r="Z8" s="123">
        <v>2.8723474200000005E-2</v>
      </c>
      <c r="AA8" s="123">
        <v>2.5662010700000001E-2</v>
      </c>
      <c r="AB8" s="123">
        <v>2.2744786800000007E-2</v>
      </c>
      <c r="AC8" s="123">
        <v>2.3567606300000009E-2</v>
      </c>
      <c r="AD8" s="126">
        <v>2.4895249200000011E-2</v>
      </c>
      <c r="AE8" s="126">
        <v>2.5100615700000009E-2</v>
      </c>
      <c r="AF8" s="125">
        <f t="shared" si="8"/>
        <v>8.2492245146916689E-3</v>
      </c>
      <c r="AG8" s="125">
        <f t="shared" si="0"/>
        <v>5.6333379092470735E-2</v>
      </c>
      <c r="AH8" s="16">
        <f t="shared" si="1"/>
        <v>3.6176179941154775E-2</v>
      </c>
      <c r="AI8" s="9">
        <f t="shared" si="9"/>
        <v>-0.11367869548897018</v>
      </c>
      <c r="AJ8" s="9">
        <f t="shared" si="2"/>
        <v>-0.68525190862861773</v>
      </c>
      <c r="AK8" s="9">
        <f t="shared" si="3"/>
        <v>-0.71879902715330346</v>
      </c>
      <c r="AL8" s="9">
        <f t="shared" si="4"/>
        <v>-0.75076558691674511</v>
      </c>
      <c r="AM8" s="9">
        <f t="shared" si="5"/>
        <v>-0.74174923794151737</v>
      </c>
      <c r="AN8" s="9">
        <f t="shared" si="6"/>
        <v>-0.72720109986155734</v>
      </c>
      <c r="AO8" s="9">
        <f t="shared" si="7"/>
        <v>-0.7249507204869543</v>
      </c>
      <c r="AP8" s="115"/>
    </row>
    <row r="9" spans="1:42" ht="30" customHeight="1" x14ac:dyDescent="0.2">
      <c r="A9" s="107"/>
      <c r="B9" s="117" t="s">
        <v>12</v>
      </c>
      <c r="C9" s="123">
        <v>0.10732664680000001</v>
      </c>
      <c r="D9" s="123">
        <v>0.12663168559999999</v>
      </c>
      <c r="E9" s="123">
        <v>6.6311242800000003E-2</v>
      </c>
      <c r="F9" s="123">
        <v>6.3260530000000009E-2</v>
      </c>
      <c r="G9" s="123">
        <v>6.0149452799999996E-2</v>
      </c>
      <c r="H9" s="123">
        <v>5.5294101200000008E-2</v>
      </c>
      <c r="I9" s="123">
        <v>4.4245692000000003E-2</v>
      </c>
      <c r="J9" s="123">
        <v>3.1117144400000005E-2</v>
      </c>
      <c r="K9" s="123">
        <v>3.12534904E-2</v>
      </c>
      <c r="L9" s="123">
        <v>2.3551798800000003E-2</v>
      </c>
      <c r="M9" s="123">
        <v>1.5555464882708288E-2</v>
      </c>
      <c r="N9" s="123">
        <v>1.2916929886834964E-2</v>
      </c>
      <c r="O9" s="123">
        <v>1.5200161654008813E-2</v>
      </c>
      <c r="P9" s="123">
        <v>1.5345377821405741E-2</v>
      </c>
      <c r="Q9" s="123">
        <v>1.5007279972188805E-2</v>
      </c>
      <c r="R9" s="123">
        <v>1.355781143232841E-2</v>
      </c>
      <c r="S9" s="123">
        <v>1.8035354218565568E-2</v>
      </c>
      <c r="T9" s="123">
        <v>1.4190930901529392E-2</v>
      </c>
      <c r="U9" s="123">
        <v>1.1041772967331522E-2</v>
      </c>
      <c r="V9" s="123">
        <v>1.3299435767318492E-2</v>
      </c>
      <c r="W9" s="123">
        <v>1.3997377962596442E-2</v>
      </c>
      <c r="X9" s="123">
        <v>1.6540340017089879E-2</v>
      </c>
      <c r="Y9" s="123">
        <v>1.2032819812440049E-2</v>
      </c>
      <c r="Z9" s="123">
        <v>1.2731582376123561E-2</v>
      </c>
      <c r="AA9" s="123">
        <v>1.1319623316508815E-2</v>
      </c>
      <c r="AB9" s="123">
        <v>8.8498777683036108E-3</v>
      </c>
      <c r="AC9" s="123">
        <v>1.0518767949937986E-2</v>
      </c>
      <c r="AD9" s="126">
        <v>1.1078177975473898E-2</v>
      </c>
      <c r="AE9" s="126">
        <v>1.1526070518328446E-2</v>
      </c>
      <c r="AF9" s="125">
        <f t="shared" si="8"/>
        <v>4.0430163141099755E-2</v>
      </c>
      <c r="AG9" s="125">
        <f t="shared" si="0"/>
        <v>5.3182086362044877E-2</v>
      </c>
      <c r="AH9" s="16">
        <f t="shared" si="1"/>
        <v>0.18857776630674036</v>
      </c>
      <c r="AI9" s="9">
        <f t="shared" si="9"/>
        <v>-0.21818266201519859</v>
      </c>
      <c r="AJ9" s="9">
        <f t="shared" si="2"/>
        <v>-0.88137538294801576</v>
      </c>
      <c r="AK9" s="9">
        <f t="shared" si="3"/>
        <v>-0.89453110057931284</v>
      </c>
      <c r="AL9" s="9">
        <f t="shared" si="4"/>
        <v>-0.91754258581473169</v>
      </c>
      <c r="AM9" s="9">
        <f t="shared" si="5"/>
        <v>-0.90199295083224396</v>
      </c>
      <c r="AN9" s="9">
        <f t="shared" si="6"/>
        <v>-0.89678073147931525</v>
      </c>
      <c r="AO9" s="9">
        <f t="shared" si="7"/>
        <v>-0.89260755961371885</v>
      </c>
      <c r="AP9" s="115"/>
    </row>
    <row r="10" spans="1:42" ht="12.75" customHeight="1" x14ac:dyDescent="0.2">
      <c r="A10" s="108"/>
      <c r="B10" s="7" t="s">
        <v>8</v>
      </c>
      <c r="C10" s="15">
        <f t="shared" ref="C10:Z10" si="10">C5+C6+C7+C8+C9</f>
        <v>0.41429490126287438</v>
      </c>
      <c r="D10" s="15">
        <f t="shared" si="10"/>
        <v>0.43767260695306903</v>
      </c>
      <c r="E10" s="15">
        <f t="shared" si="10"/>
        <v>0.22122426864219602</v>
      </c>
      <c r="F10" s="15">
        <f t="shared" si="10"/>
        <v>0.17197936000477818</v>
      </c>
      <c r="G10" s="15">
        <f t="shared" si="10"/>
        <v>0.15771796235124863</v>
      </c>
      <c r="H10" s="15">
        <f t="shared" si="10"/>
        <v>0.13162875711494093</v>
      </c>
      <c r="I10" s="15">
        <f t="shared" si="10"/>
        <v>0.1261231637155924</v>
      </c>
      <c r="J10" s="15">
        <f t="shared" si="10"/>
        <v>0.11462533978736718</v>
      </c>
      <c r="K10" s="15">
        <f t="shared" si="10"/>
        <v>0.11921472843536718</v>
      </c>
      <c r="L10" s="15">
        <f t="shared" si="10"/>
        <v>0.10019355063770499</v>
      </c>
      <c r="M10" s="15">
        <f t="shared" si="10"/>
        <v>7.9158787475384212E-2</v>
      </c>
      <c r="N10" s="15">
        <f t="shared" si="10"/>
        <v>7.7153969837154987E-2</v>
      </c>
      <c r="O10" s="15">
        <f t="shared" si="10"/>
        <v>9.6135458791087619E-2</v>
      </c>
      <c r="P10" s="15">
        <f t="shared" si="10"/>
        <v>8.3896444540267803E-2</v>
      </c>
      <c r="Q10" s="15">
        <f t="shared" si="10"/>
        <v>8.9078903691277453E-2</v>
      </c>
      <c r="R10" s="15">
        <f t="shared" si="10"/>
        <v>0.28447629071648017</v>
      </c>
      <c r="S10" s="15">
        <f t="shared" si="10"/>
        <v>0.19958167581469541</v>
      </c>
      <c r="T10" s="15">
        <f t="shared" si="10"/>
        <v>0.2358967184578708</v>
      </c>
      <c r="U10" s="15">
        <f t="shared" si="10"/>
        <v>0.14469196146917981</v>
      </c>
      <c r="V10" s="15">
        <f t="shared" si="10"/>
        <v>8.2276978932892431E-2</v>
      </c>
      <c r="W10" s="15">
        <f t="shared" si="10"/>
        <v>8.9490824059305349E-2</v>
      </c>
      <c r="X10" s="15">
        <f t="shared" si="10"/>
        <v>9.4264412951538257E-2</v>
      </c>
      <c r="Y10" s="15">
        <f t="shared" si="10"/>
        <v>9.7109678477419942E-2</v>
      </c>
      <c r="Z10" s="15">
        <f t="shared" si="10"/>
        <v>0.1053719720766772</v>
      </c>
      <c r="AA10" s="15">
        <f>AA5+AA6+AA7+AA8+AA9</f>
        <v>9.2152326167873819E-2</v>
      </c>
      <c r="AB10" s="15">
        <f>AB5+AB6+AB7+AB8+AB9</f>
        <v>9.6644785171788969E-2</v>
      </c>
      <c r="AC10" s="15">
        <f>AC5+AC6+AC7+AC8+AC9</f>
        <v>9.4649067923013183E-2</v>
      </c>
      <c r="AD10" s="54">
        <f>AD5+AD6+AD7+AD8+AD9</f>
        <v>9.7000620173504776E-2</v>
      </c>
      <c r="AE10" s="54">
        <f>AE5+AE6+AE7+AE8+AE9</f>
        <v>0.10194399893541277</v>
      </c>
      <c r="AF10" s="43">
        <f t="shared" si="8"/>
        <v>5.0962341818699547E-2</v>
      </c>
      <c r="AG10" s="43">
        <f t="shared" si="0"/>
        <v>2.4844959407358633E-2</v>
      </c>
      <c r="AH10" s="57">
        <f t="shared" si="1"/>
        <v>-2.0650025195134317E-2</v>
      </c>
      <c r="AI10" s="59">
        <f t="shared" si="9"/>
        <v>4.8750359222959179E-2</v>
      </c>
      <c r="AJ10" s="59">
        <f t="shared" si="2"/>
        <v>-0.74565950062267938</v>
      </c>
      <c r="AK10" s="59">
        <f t="shared" si="3"/>
        <v>-0.77756828315537918</v>
      </c>
      <c r="AL10" s="59">
        <f t="shared" si="4"/>
        <v>-0.76672465705662429</v>
      </c>
      <c r="AM10" s="59">
        <f t="shared" si="5"/>
        <v>-0.77154179876580864</v>
      </c>
      <c r="AN10" s="59">
        <f t="shared" si="6"/>
        <v>-0.76586576402986706</v>
      </c>
      <c r="AO10" s="59">
        <f t="shared" si="7"/>
        <v>-0.75393373506489703</v>
      </c>
      <c r="AP10" s="115"/>
    </row>
    <row r="11" spans="1:42" s="5" customFormat="1" ht="22.15" customHeight="1" x14ac:dyDescent="0.2">
      <c r="A11" s="119" t="s">
        <v>19</v>
      </c>
      <c r="B11" s="120"/>
      <c r="C11" s="123">
        <v>4.8098851086327575E-2</v>
      </c>
      <c r="D11" s="123">
        <v>4.5911945051796542E-2</v>
      </c>
      <c r="E11" s="123">
        <v>4.1120430040130655E-2</v>
      </c>
      <c r="F11" s="123">
        <v>3.928258004013066E-2</v>
      </c>
      <c r="G11" s="123">
        <v>3.8360970040130664E-2</v>
      </c>
      <c r="H11" s="123">
        <v>3.8325466040130658E-2</v>
      </c>
      <c r="I11" s="123">
        <v>3.8025690060662622E-2</v>
      </c>
      <c r="J11" s="123">
        <v>3.8225828013999069E-2</v>
      </c>
      <c r="K11" s="123">
        <v>3.8400141047130194E-2</v>
      </c>
      <c r="L11" s="123">
        <v>3.7917806073728418E-2</v>
      </c>
      <c r="M11" s="123">
        <v>4.3237089673051787E-2</v>
      </c>
      <c r="N11" s="123">
        <v>4.3501435678185194E-2</v>
      </c>
      <c r="O11" s="123">
        <v>4.2563106720866807E-2</v>
      </c>
      <c r="P11" s="123">
        <v>4.1959867435202636E-2</v>
      </c>
      <c r="Q11" s="123">
        <v>4.1860069701776505E-2</v>
      </c>
      <c r="R11" s="123">
        <v>4.1076220686247063E-2</v>
      </c>
      <c r="S11" s="123">
        <v>4.0943227701851839E-2</v>
      </c>
      <c r="T11" s="123">
        <v>4.2130658129769322E-2</v>
      </c>
      <c r="U11" s="123">
        <v>4.1886722825693182E-2</v>
      </c>
      <c r="V11" s="123">
        <v>3.9267872699846391E-2</v>
      </c>
      <c r="W11" s="123">
        <v>3.8329082545202481E-2</v>
      </c>
      <c r="X11" s="123">
        <v>3.7766205817921575E-2</v>
      </c>
      <c r="Y11" s="123">
        <v>3.7429234373975953E-2</v>
      </c>
      <c r="Z11" s="123">
        <v>3.709484807852087E-2</v>
      </c>
      <c r="AA11" s="123">
        <v>3.763120776310263E-2</v>
      </c>
      <c r="AB11" s="123">
        <v>3.7017196132886544E-2</v>
      </c>
      <c r="AC11" s="123">
        <v>3.6654530423743593E-2</v>
      </c>
      <c r="AD11" s="124">
        <v>3.5890509382828006E-2</v>
      </c>
      <c r="AE11" s="124">
        <v>3.5963290370417261E-2</v>
      </c>
      <c r="AF11" s="125">
        <f t="shared" si="8"/>
        <v>2.0278616503581113E-3</v>
      </c>
      <c r="AG11" s="125">
        <f t="shared" si="0"/>
        <v>-2.0843836548528786E-2</v>
      </c>
      <c r="AH11" s="16">
        <f t="shared" si="1"/>
        <v>-9.7972225622122155E-3</v>
      </c>
      <c r="AI11" s="9">
        <f t="shared" si="9"/>
        <v>-1.6316553911355544E-2</v>
      </c>
      <c r="AJ11" s="9">
        <f t="shared" si="2"/>
        <v>-0.22877891590501354</v>
      </c>
      <c r="AK11" s="9">
        <f t="shared" si="3"/>
        <v>-0.21762772055485632</v>
      </c>
      <c r="AL11" s="9">
        <f t="shared" si="4"/>
        <v>-0.23039334003117315</v>
      </c>
      <c r="AM11" s="9">
        <f t="shared" si="5"/>
        <v>-0.23793334776424852</v>
      </c>
      <c r="AN11" s="9">
        <f t="shared" si="6"/>
        <v>-0.25381774050253503</v>
      </c>
      <c r="AO11" s="9">
        <f t="shared" si="7"/>
        <v>-0.2523045861143226</v>
      </c>
      <c r="AP11" s="115"/>
    </row>
    <row r="12" spans="1:42" ht="12.75" customHeight="1" x14ac:dyDescent="0.2">
      <c r="A12" s="121" t="s">
        <v>0</v>
      </c>
      <c r="B12" s="122"/>
      <c r="C12" s="123">
        <v>1.0314030042353622E-3</v>
      </c>
      <c r="D12" s="123">
        <v>1.0736703987609332E-3</v>
      </c>
      <c r="E12" s="123">
        <v>1.8731002695608167E-3</v>
      </c>
      <c r="F12" s="123">
        <v>2.2243766223792594E-3</v>
      </c>
      <c r="G12" s="123">
        <v>1.7936004048034614E-3</v>
      </c>
      <c r="H12" s="123">
        <v>1.6242089917414999E-3</v>
      </c>
      <c r="I12" s="123">
        <v>1.8914121435890296E-3</v>
      </c>
      <c r="J12" s="123">
        <v>2.8382379383895457E-3</v>
      </c>
      <c r="K12" s="123">
        <v>8.5213755993944484E-3</v>
      </c>
      <c r="L12" s="123">
        <v>4.5148430558971317E-3</v>
      </c>
      <c r="M12" s="123">
        <v>1.3026603421505548E-3</v>
      </c>
      <c r="N12" s="123">
        <v>6.028244373456451E-3</v>
      </c>
      <c r="O12" s="123">
        <v>3.0532804702304503E-3</v>
      </c>
      <c r="P12" s="123">
        <v>2.1852047402044013E-3</v>
      </c>
      <c r="Q12" s="123">
        <v>3.2912234870743611E-3</v>
      </c>
      <c r="R12" s="123">
        <v>1.3045270935999997E-2</v>
      </c>
      <c r="S12" s="123">
        <v>1.011355528E-2</v>
      </c>
      <c r="T12" s="123">
        <v>2.4450645400000007E-3</v>
      </c>
      <c r="U12" s="123">
        <v>2.6834724680000008E-3</v>
      </c>
      <c r="V12" s="123">
        <v>2.5646620720000011E-3</v>
      </c>
      <c r="W12" s="123">
        <v>2.5290545840000013E-3</v>
      </c>
      <c r="X12" s="123">
        <v>2.1179228680000004E-3</v>
      </c>
      <c r="Y12" s="123">
        <v>1.6602831400000003E-3</v>
      </c>
      <c r="Z12" s="123">
        <v>1.6945857720000001E-3</v>
      </c>
      <c r="AA12" s="123">
        <v>2.0190994760000002E-3</v>
      </c>
      <c r="AB12" s="123">
        <v>3.0913159360000013E-3</v>
      </c>
      <c r="AC12" s="123">
        <v>2.9532294080000009E-3</v>
      </c>
      <c r="AD12" s="126">
        <v>3.653152684000001E-3</v>
      </c>
      <c r="AE12" s="126">
        <v>4.544796864000002E-3</v>
      </c>
      <c r="AF12" s="125">
        <f t="shared" si="8"/>
        <v>0.24407525694318907</v>
      </c>
      <c r="AG12" s="125">
        <f t="shared" si="0"/>
        <v>0.23700267717231124</v>
      </c>
      <c r="AH12" s="16">
        <f t="shared" si="1"/>
        <v>-4.4669173536069258E-2</v>
      </c>
      <c r="AI12" s="9">
        <f t="shared" si="9"/>
        <v>0.53103696610537932</v>
      </c>
      <c r="AJ12" s="9">
        <f t="shared" si="2"/>
        <v>0.64299092114463352</v>
      </c>
      <c r="AK12" s="9">
        <f t="shared" si="3"/>
        <v>0.95762419510972197</v>
      </c>
      <c r="AL12" s="9">
        <f t="shared" si="4"/>
        <v>1.9971950084552739</v>
      </c>
      <c r="AM12" s="9">
        <f t="shared" si="5"/>
        <v>1.8633127845011446</v>
      </c>
      <c r="AN12" s="9">
        <f t="shared" si="6"/>
        <v>2.5419255800096208</v>
      </c>
      <c r="AO12" s="9">
        <f t="shared" si="7"/>
        <v>3.4064219760241232</v>
      </c>
      <c r="AP12" s="115"/>
    </row>
    <row r="13" spans="1:42" ht="15.75" x14ac:dyDescent="0.25">
      <c r="A13" s="104" t="s">
        <v>9</v>
      </c>
      <c r="B13" s="105"/>
      <c r="C13" s="20">
        <f t="shared" ref="C13:X13" si="11">C10+C11+C12</f>
        <v>0.46342515535343731</v>
      </c>
      <c r="D13" s="20">
        <f t="shared" si="11"/>
        <v>0.48465822240362649</v>
      </c>
      <c r="E13" s="20">
        <f t="shared" si="11"/>
        <v>0.26421779895188752</v>
      </c>
      <c r="F13" s="20">
        <f t="shared" si="11"/>
        <v>0.2134863166672881</v>
      </c>
      <c r="G13" s="20">
        <f t="shared" si="11"/>
        <v>0.19787253279618278</v>
      </c>
      <c r="H13" s="20">
        <f t="shared" si="11"/>
        <v>0.17157843214681309</v>
      </c>
      <c r="I13" s="20">
        <f t="shared" si="11"/>
        <v>0.16604026591984405</v>
      </c>
      <c r="J13" s="20">
        <f t="shared" si="11"/>
        <v>0.15568940573975582</v>
      </c>
      <c r="K13" s="20">
        <f t="shared" si="11"/>
        <v>0.16613624508189181</v>
      </c>
      <c r="L13" s="20">
        <f t="shared" si="11"/>
        <v>0.14262619976733054</v>
      </c>
      <c r="M13" s="20">
        <f t="shared" si="11"/>
        <v>0.12369853749058655</v>
      </c>
      <c r="N13" s="20">
        <f t="shared" si="11"/>
        <v>0.12668364988879663</v>
      </c>
      <c r="O13" s="20">
        <f t="shared" si="11"/>
        <v>0.14175184598218488</v>
      </c>
      <c r="P13" s="20">
        <f t="shared" si="11"/>
        <v>0.12804151671567482</v>
      </c>
      <c r="Q13" s="20">
        <f t="shared" si="11"/>
        <v>0.13423019688012833</v>
      </c>
      <c r="R13" s="20">
        <f t="shared" si="11"/>
        <v>0.33859778233872723</v>
      </c>
      <c r="S13" s="20">
        <f t="shared" si="11"/>
        <v>0.25063845879654728</v>
      </c>
      <c r="T13" s="20">
        <f t="shared" si="11"/>
        <v>0.28047244112764008</v>
      </c>
      <c r="U13" s="20">
        <f t="shared" si="11"/>
        <v>0.189262156762873</v>
      </c>
      <c r="V13" s="20">
        <f t="shared" si="11"/>
        <v>0.12410951370473881</v>
      </c>
      <c r="W13" s="20">
        <f t="shared" si="11"/>
        <v>0.13034896118850781</v>
      </c>
      <c r="X13" s="20">
        <f t="shared" si="11"/>
        <v>0.13414854163745982</v>
      </c>
      <c r="Y13" s="20">
        <f>Y10+Y11+Y12</f>
        <v>0.1361991959913959</v>
      </c>
      <c r="Z13" s="20">
        <f>Z10+Z11+Z12</f>
        <v>0.14416140592719806</v>
      </c>
      <c r="AA13" s="20">
        <f>AA10+AA11+AA12</f>
        <v>0.13180263340697645</v>
      </c>
      <c r="AB13" s="20">
        <f t="shared" ref="AB13" si="12">AB10+AB11+AB12</f>
        <v>0.13675329724067553</v>
      </c>
      <c r="AC13" s="20">
        <f t="shared" ref="AC13:AD13" si="13">AC10+AC11+AC12</f>
        <v>0.13425682775475678</v>
      </c>
      <c r="AD13" s="66">
        <f t="shared" si="13"/>
        <v>0.13654428224033277</v>
      </c>
      <c r="AE13" s="66">
        <f t="shared" ref="AE13" si="14">AE10+AE11+AE12</f>
        <v>0.14245208616983002</v>
      </c>
      <c r="AF13" s="67">
        <f t="shared" si="8"/>
        <v>4.3266578670052763E-2</v>
      </c>
      <c r="AG13" s="68">
        <f t="shared" si="0"/>
        <v>1.7037900595673391E-2</v>
      </c>
      <c r="AH13" s="69">
        <f t="shared" si="1"/>
        <v>-1.825527820016765E-2</v>
      </c>
      <c r="AI13" s="70">
        <f>(AB13-AA13)/AA13</f>
        <v>3.7561190590271104E-2</v>
      </c>
      <c r="AJ13" s="71">
        <f t="shared" si="2"/>
        <v>-0.68892192350401982</v>
      </c>
      <c r="AK13" s="71">
        <f t="shared" si="3"/>
        <v>-0.71559024821072681</v>
      </c>
      <c r="AL13" s="71">
        <f t="shared" si="4"/>
        <v>-0.70490747931803821</v>
      </c>
      <c r="AM13" s="71">
        <f t="shared" si="5"/>
        <v>-0.71029447537787616</v>
      </c>
      <c r="AN13" s="71">
        <f t="shared" si="6"/>
        <v>-0.70535850144734702</v>
      </c>
      <c r="AO13" s="71">
        <f t="shared" si="7"/>
        <v>-0.69261037187075647</v>
      </c>
      <c r="AP13" s="116"/>
    </row>
    <row r="14" spans="1:42" x14ac:dyDescent="0.2">
      <c r="A14" s="6" t="s">
        <v>25</v>
      </c>
      <c r="B14" s="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  <c r="AE14" s="4"/>
      <c r="AF14" s="4"/>
      <c r="AG14" s="4"/>
      <c r="AH14" s="39"/>
      <c r="AI14" s="40"/>
    </row>
    <row r="15" spans="1:42" x14ac:dyDescent="0.2">
      <c r="AH15" s="41"/>
      <c r="AI15" s="41"/>
    </row>
    <row r="16" spans="1:42" ht="15.75" x14ac:dyDescent="0.25">
      <c r="A16" s="1" t="s">
        <v>18</v>
      </c>
    </row>
    <row r="18" spans="1:31" ht="15" customHeight="1" x14ac:dyDescent="0.2">
      <c r="A18" s="109" t="s">
        <v>1</v>
      </c>
      <c r="B18" s="109" t="s">
        <v>2</v>
      </c>
      <c r="C18" s="103" t="s">
        <v>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ht="12.75" customHeight="1" x14ac:dyDescent="0.2">
      <c r="A19" s="110"/>
      <c r="B19" s="110"/>
      <c r="C19" s="8">
        <v>1990</v>
      </c>
      <c r="D19" s="8">
        <v>1991</v>
      </c>
      <c r="E19" s="8">
        <v>1992</v>
      </c>
      <c r="F19" s="8">
        <v>1993</v>
      </c>
      <c r="G19" s="8">
        <v>1994</v>
      </c>
      <c r="H19" s="8">
        <v>1995</v>
      </c>
      <c r="I19" s="8">
        <v>1996</v>
      </c>
      <c r="J19" s="8">
        <v>1997</v>
      </c>
      <c r="K19" s="8">
        <v>1998</v>
      </c>
      <c r="L19" s="8">
        <v>1999</v>
      </c>
      <c r="M19" s="8">
        <v>2000</v>
      </c>
      <c r="N19" s="8">
        <v>2001</v>
      </c>
      <c r="O19" s="8">
        <v>2002</v>
      </c>
      <c r="P19" s="8">
        <v>2003</v>
      </c>
      <c r="Q19" s="8">
        <v>2004</v>
      </c>
      <c r="R19" s="8">
        <v>2005</v>
      </c>
      <c r="S19" s="8">
        <v>2006</v>
      </c>
      <c r="T19" s="8">
        <v>2007</v>
      </c>
      <c r="U19" s="8">
        <v>2008</v>
      </c>
      <c r="V19" s="8">
        <v>2009</v>
      </c>
      <c r="W19" s="8">
        <v>2010</v>
      </c>
      <c r="X19" s="8">
        <v>2011</v>
      </c>
      <c r="Y19" s="8">
        <v>2012</v>
      </c>
      <c r="Z19" s="8">
        <v>2013</v>
      </c>
      <c r="AA19" s="8">
        <v>2014</v>
      </c>
      <c r="AB19" s="8">
        <v>2015</v>
      </c>
      <c r="AC19" s="8">
        <v>2016</v>
      </c>
      <c r="AD19" s="28">
        <v>2017</v>
      </c>
      <c r="AE19" s="28">
        <v>2018</v>
      </c>
    </row>
    <row r="20" spans="1:31" ht="12.95" customHeight="1" x14ac:dyDescent="0.2">
      <c r="A20" s="77" t="s">
        <v>3</v>
      </c>
      <c r="B20" s="117" t="s">
        <v>6</v>
      </c>
      <c r="C20" s="9">
        <f t="shared" ref="C20:C28" si="15">C5/C$13</f>
        <v>8.8183308646845551E-2</v>
      </c>
      <c r="D20" s="9">
        <f t="shared" ref="D20:AB28" si="16">D5/D$13</f>
        <v>8.622884356450615E-2</v>
      </c>
      <c r="E20" s="9">
        <f t="shared" si="16"/>
        <v>0.10301144234499741</v>
      </c>
      <c r="F20" s="9">
        <f t="shared" si="16"/>
        <v>0.10816815587801819</v>
      </c>
      <c r="G20" s="9">
        <f t="shared" si="16"/>
        <v>0.10782107582488823</v>
      </c>
      <c r="H20" s="9">
        <f t="shared" si="16"/>
        <v>9.9326371192257956E-2</v>
      </c>
      <c r="I20" s="9">
        <f t="shared" si="16"/>
        <v>0.10816005178328053</v>
      </c>
      <c r="J20" s="9">
        <f t="shared" si="16"/>
        <v>0.10102803466468334</v>
      </c>
      <c r="K20" s="9">
        <f t="shared" si="16"/>
        <v>0.12194143397194272</v>
      </c>
      <c r="L20" s="9">
        <f t="shared" si="16"/>
        <v>0.11128790633062716</v>
      </c>
      <c r="M20" s="9">
        <f t="shared" si="16"/>
        <v>8.9608234865699396E-2</v>
      </c>
      <c r="N20" s="9">
        <f t="shared" si="16"/>
        <v>9.6015758076731114E-2</v>
      </c>
      <c r="O20" s="9">
        <f t="shared" si="16"/>
        <v>8.6311447693863896E-2</v>
      </c>
      <c r="P20" s="9">
        <f t="shared" si="16"/>
        <v>9.4462497088800265E-2</v>
      </c>
      <c r="Q20" s="9">
        <f t="shared" si="16"/>
        <v>9.3341631698484501E-2</v>
      </c>
      <c r="R20" s="9">
        <f t="shared" si="16"/>
        <v>0.5971115757288501</v>
      </c>
      <c r="S20" s="9">
        <f t="shared" si="16"/>
        <v>0.39201193392464706</v>
      </c>
      <c r="T20" s="9">
        <f t="shared" si="16"/>
        <v>0.49474586986247165</v>
      </c>
      <c r="U20" s="9">
        <f t="shared" si="16"/>
        <v>0.30292706820823478</v>
      </c>
      <c r="V20" s="9">
        <f t="shared" si="16"/>
        <v>8.7592824810609343E-2</v>
      </c>
      <c r="W20" s="9">
        <f t="shared" si="16"/>
        <v>8.6212594164980297E-2</v>
      </c>
      <c r="X20" s="9">
        <f t="shared" si="16"/>
        <v>6.6956970103387595E-2</v>
      </c>
      <c r="Y20" s="9">
        <f t="shared" si="16"/>
        <v>6.8917237410029031E-2</v>
      </c>
      <c r="Z20" s="9">
        <f t="shared" si="16"/>
        <v>8.3424776358730357E-2</v>
      </c>
      <c r="AA20" s="9">
        <f t="shared" si="16"/>
        <v>6.6049484333222788E-2</v>
      </c>
      <c r="AB20" s="9">
        <f t="shared" si="16"/>
        <v>6.5781957779057473E-2</v>
      </c>
      <c r="AC20" s="9">
        <f t="shared" ref="AC20:AD20" si="17">AC5/AC$13</f>
        <v>7.0394004273037616E-2</v>
      </c>
      <c r="AD20" s="9">
        <f t="shared" si="17"/>
        <v>7.7438753209284381E-2</v>
      </c>
      <c r="AE20" s="9">
        <f t="shared" ref="AE20" si="18">AE5/AE$13</f>
        <v>7.1548811484272362E-2</v>
      </c>
    </row>
    <row r="21" spans="1:31" ht="22.5" customHeight="1" x14ac:dyDescent="0.2">
      <c r="A21" s="78"/>
      <c r="B21" s="117" t="s">
        <v>7</v>
      </c>
      <c r="C21" s="9">
        <f t="shared" si="15"/>
        <v>7.4168438210450854E-3</v>
      </c>
      <c r="D21" s="9">
        <f t="shared" ref="D21:R21" si="19">D6/D$13</f>
        <v>8.6205738536310403E-3</v>
      </c>
      <c r="E21" s="9">
        <f t="shared" si="19"/>
        <v>9.4315144925333858E-3</v>
      </c>
      <c r="F21" s="9">
        <f t="shared" si="19"/>
        <v>1.4170004182115937E-2</v>
      </c>
      <c r="G21" s="9">
        <f t="shared" si="19"/>
        <v>1.0347004564341922E-2</v>
      </c>
      <c r="H21" s="9">
        <f t="shared" si="19"/>
        <v>1.4368635784540193E-2</v>
      </c>
      <c r="I21" s="9">
        <f t="shared" si="19"/>
        <v>1.2812205450375359E-2</v>
      </c>
      <c r="J21" s="9">
        <f t="shared" si="19"/>
        <v>1.4285699077802184E-2</v>
      </c>
      <c r="K21" s="9">
        <f t="shared" si="19"/>
        <v>1.634229688206628E-2</v>
      </c>
      <c r="L21" s="9">
        <f t="shared" si="19"/>
        <v>1.6164603724708428E-2</v>
      </c>
      <c r="M21" s="9">
        <f t="shared" si="19"/>
        <v>2.0340450671791278E-2</v>
      </c>
      <c r="N21" s="9">
        <f t="shared" si="19"/>
        <v>2.5381090005083234E-2</v>
      </c>
      <c r="O21" s="9">
        <f t="shared" si="19"/>
        <v>2.1081885313688091E-2</v>
      </c>
      <c r="P21" s="9">
        <f t="shared" si="19"/>
        <v>2.35773539507786E-2</v>
      </c>
      <c r="Q21" s="9">
        <f t="shared" si="19"/>
        <v>2.3073478188859815E-2</v>
      </c>
      <c r="R21" s="9">
        <f t="shared" si="19"/>
        <v>1.0188491038306116E-2</v>
      </c>
      <c r="S21" s="9">
        <f t="shared" si="16"/>
        <v>1.1686538545748115E-2</v>
      </c>
      <c r="T21" s="9">
        <f t="shared" si="16"/>
        <v>6.8255795905131306E-3</v>
      </c>
      <c r="U21" s="9">
        <f t="shared" si="16"/>
        <v>1.3046050949867171E-2</v>
      </c>
      <c r="V21" s="9">
        <f t="shared" si="16"/>
        <v>1.7786546543008534E-2</v>
      </c>
      <c r="W21" s="9">
        <f t="shared" si="16"/>
        <v>1.4107668890566156E-2</v>
      </c>
      <c r="X21" s="9">
        <f t="shared" si="16"/>
        <v>1.3755793064179915E-2</v>
      </c>
      <c r="Y21" s="9">
        <f t="shared" si="16"/>
        <v>1.2664028425557484E-2</v>
      </c>
      <c r="Z21" s="9">
        <f t="shared" si="16"/>
        <v>1.0191348555831935E-2</v>
      </c>
      <c r="AA21" s="9">
        <f t="shared" si="16"/>
        <v>8.818159462407639E-3</v>
      </c>
      <c r="AB21" s="9">
        <f t="shared" si="16"/>
        <v>1.0101978823394444E-2</v>
      </c>
      <c r="AC21" s="9">
        <f t="shared" ref="AC21:AD21" si="20">AC6/AC$13</f>
        <v>1.0306882826961461E-2</v>
      </c>
      <c r="AD21" s="9">
        <f t="shared" si="20"/>
        <v>9.9371619410600128E-3</v>
      </c>
      <c r="AE21" s="9">
        <f t="shared" ref="AE21" si="21">AE6/AE$13</f>
        <v>8.5641153984193398E-3</v>
      </c>
    </row>
    <row r="22" spans="1:31" ht="27" customHeight="1" x14ac:dyDescent="0.2">
      <c r="A22" s="78"/>
      <c r="B22" s="117" t="s">
        <v>10</v>
      </c>
      <c r="C22" s="9">
        <f t="shared" si="15"/>
        <v>0.36986798013350125</v>
      </c>
      <c r="D22" s="9">
        <f t="shared" si="16"/>
        <v>0.34811900739953827</v>
      </c>
      <c r="E22" s="9">
        <f t="shared" si="16"/>
        <v>0.35385901952792581</v>
      </c>
      <c r="F22" s="9">
        <f t="shared" si="16"/>
        <v>0.24212715331187043</v>
      </c>
      <c r="G22" s="9">
        <f t="shared" si="16"/>
        <v>0.25220106491673427</v>
      </c>
      <c r="H22" s="9">
        <f t="shared" si="16"/>
        <v>0.21742700179833671</v>
      </c>
      <c r="I22" s="9">
        <f t="shared" si="16"/>
        <v>0.22591546181756206</v>
      </c>
      <c r="J22" s="9">
        <f t="shared" si="16"/>
        <v>0.25934926410382292</v>
      </c>
      <c r="K22" s="9">
        <f t="shared" si="16"/>
        <v>0.2715554472362669</v>
      </c>
      <c r="L22" s="9">
        <f t="shared" si="16"/>
        <v>0.2662733315453869</v>
      </c>
      <c r="M22" s="9">
        <f t="shared" si="16"/>
        <v>0.26021247983732554</v>
      </c>
      <c r="N22" s="9">
        <f t="shared" si="16"/>
        <v>0.24235010735221293</v>
      </c>
      <c r="O22" s="9">
        <f t="shared" si="16"/>
        <v>0.32693952742529558</v>
      </c>
      <c r="P22" s="9">
        <f t="shared" si="16"/>
        <v>0.25485843260764174</v>
      </c>
      <c r="Q22" s="9">
        <f t="shared" si="16"/>
        <v>0.2831176418002756</v>
      </c>
      <c r="R22" s="9">
        <f t="shared" si="16"/>
        <v>0.12790896107909361</v>
      </c>
      <c r="S22" s="9">
        <f t="shared" si="16"/>
        <v>0.22198043510470258</v>
      </c>
      <c r="T22" s="9">
        <f t="shared" si="16"/>
        <v>0.19966289451892724</v>
      </c>
      <c r="U22" s="9">
        <f t="shared" si="16"/>
        <v>0.25294010704354686</v>
      </c>
      <c r="V22" s="9">
        <f t="shared" si="16"/>
        <v>0.24605846659762803</v>
      </c>
      <c r="W22" s="9">
        <f t="shared" si="16"/>
        <v>0.25686334295245999</v>
      </c>
      <c r="X22" s="9">
        <f t="shared" si="16"/>
        <v>0.28305220616268273</v>
      </c>
      <c r="Y22" s="9">
        <f t="shared" si="16"/>
        <v>0.33230311618779179</v>
      </c>
      <c r="Z22" s="9">
        <f t="shared" si="16"/>
        <v>0.34975438114745461</v>
      </c>
      <c r="AA22" s="9">
        <f t="shared" si="16"/>
        <v>0.34371801511916905</v>
      </c>
      <c r="AB22" s="9">
        <f t="shared" si="16"/>
        <v>0.39979103369827895</v>
      </c>
      <c r="AC22" s="9">
        <f t="shared" ref="AC22:AD22" si="22">AC7/AC$13</f>
        <v>0.3703949319052241</v>
      </c>
      <c r="AD22" s="9">
        <f t="shared" si="22"/>
        <v>0.35956475491459738</v>
      </c>
      <c r="AE22" s="9">
        <f t="shared" ref="AE22" si="23">AE7/AE$13</f>
        <v>0.37840835190864613</v>
      </c>
    </row>
    <row r="23" spans="1:31" ht="12.95" customHeight="1" x14ac:dyDescent="0.2">
      <c r="A23" s="78"/>
      <c r="B23" s="118" t="s">
        <v>11</v>
      </c>
      <c r="C23" s="9">
        <f t="shared" si="15"/>
        <v>0.1969220094027922</v>
      </c>
      <c r="D23" s="9">
        <f t="shared" si="16"/>
        <v>0.19880531794580167</v>
      </c>
      <c r="E23" s="9">
        <f t="shared" si="16"/>
        <v>0.12000608636427934</v>
      </c>
      <c r="F23" s="9">
        <f t="shared" si="16"/>
        <v>0.14478901122348292</v>
      </c>
      <c r="G23" s="9">
        <f t="shared" si="16"/>
        <v>0.12271854186559668</v>
      </c>
      <c r="H23" s="9">
        <f t="shared" si="16"/>
        <v>0.113774561031636</v>
      </c>
      <c r="I23" s="9">
        <f t="shared" si="16"/>
        <v>0.14623044877392116</v>
      </c>
      <c r="J23" s="9">
        <f t="shared" si="16"/>
        <v>0.16171386730119003</v>
      </c>
      <c r="K23" s="9">
        <f t="shared" si="16"/>
        <v>0.11961324809167716</v>
      </c>
      <c r="L23" s="9">
        <f t="shared" si="16"/>
        <v>0.14363511986871633</v>
      </c>
      <c r="M23" s="9">
        <f t="shared" si="16"/>
        <v>0.14401890403397632</v>
      </c>
      <c r="N23" s="9">
        <f t="shared" si="16"/>
        <v>0.14331958398686515</v>
      </c>
      <c r="O23" s="9">
        <f t="shared" si="16"/>
        <v>0.13663181784901848</v>
      </c>
      <c r="P23" s="9">
        <f t="shared" si="16"/>
        <v>0.16248327443822844</v>
      </c>
      <c r="Q23" s="9">
        <f t="shared" si="16"/>
        <v>0.1522925859838794</v>
      </c>
      <c r="R23" s="9">
        <f t="shared" si="16"/>
        <v>6.4909854837777017E-2</v>
      </c>
      <c r="S23" s="9">
        <f t="shared" si="16"/>
        <v>9.8656545442900076E-2</v>
      </c>
      <c r="T23" s="9">
        <f t="shared" si="16"/>
        <v>8.9238283802042503E-2</v>
      </c>
      <c r="U23" s="9">
        <f t="shared" si="16"/>
        <v>0.13725112692520963</v>
      </c>
      <c r="V23" s="9">
        <f t="shared" si="16"/>
        <v>0.20434182072725071</v>
      </c>
      <c r="W23" s="9">
        <f t="shared" si="16"/>
        <v>0.22198055002643971</v>
      </c>
      <c r="X23" s="9">
        <f t="shared" si="16"/>
        <v>0.21562316255492414</v>
      </c>
      <c r="Y23" s="9">
        <f t="shared" si="16"/>
        <v>0.21076584476910909</v>
      </c>
      <c r="Z23" s="9">
        <f t="shared" si="16"/>
        <v>0.19924524192352455</v>
      </c>
      <c r="AA23" s="9">
        <f t="shared" si="16"/>
        <v>0.19470028812521195</v>
      </c>
      <c r="AB23" s="9">
        <f t="shared" si="16"/>
        <v>0.16631984207277203</v>
      </c>
      <c r="AC23" s="9">
        <f t="shared" ref="AC23:AD23" si="24">AC8/AC$13</f>
        <v>0.17554121227301975</v>
      </c>
      <c r="AD23" s="9">
        <f t="shared" si="24"/>
        <v>0.18232363004539193</v>
      </c>
      <c r="AE23" s="9">
        <f t="shared" ref="AE23" si="25">AE8/AE$13</f>
        <v>0.17620391792700946</v>
      </c>
    </row>
    <row r="24" spans="1:31" ht="36" x14ac:dyDescent="0.2">
      <c r="A24" s="78"/>
      <c r="B24" s="117" t="s">
        <v>12</v>
      </c>
      <c r="C24" s="9">
        <f t="shared" si="15"/>
        <v>0.23159434821388994</v>
      </c>
      <c r="D24" s="9">
        <f t="shared" si="16"/>
        <v>0.26128038222890254</v>
      </c>
      <c r="E24" s="9">
        <f t="shared" si="16"/>
        <v>0.25097189917956619</v>
      </c>
      <c r="F24" s="9">
        <f t="shared" si="16"/>
        <v>0.29632123963518286</v>
      </c>
      <c r="G24" s="9">
        <f t="shared" si="16"/>
        <v>0.3039808100195317</v>
      </c>
      <c r="H24" s="9">
        <f t="shared" si="16"/>
        <v>0.32226720169984396</v>
      </c>
      <c r="I24" s="9">
        <f t="shared" si="16"/>
        <v>0.26647567537237993</v>
      </c>
      <c r="J24" s="9">
        <f t="shared" si="16"/>
        <v>0.1998668069426264</v>
      </c>
      <c r="K24" s="9">
        <f t="shared" si="16"/>
        <v>0.18811963870132337</v>
      </c>
      <c r="L24" s="9">
        <f t="shared" si="16"/>
        <v>0.16512954028376697</v>
      </c>
      <c r="M24" s="9">
        <f t="shared" si="16"/>
        <v>0.12575302180829792</v>
      </c>
      <c r="N24" s="9">
        <f t="shared" si="16"/>
        <v>0.10196209138411699</v>
      </c>
      <c r="O24" s="9">
        <f t="shared" si="16"/>
        <v>0.10723078453538547</v>
      </c>
      <c r="P24" s="9">
        <f t="shared" si="16"/>
        <v>0.1198468919692761</v>
      </c>
      <c r="Q24" s="9">
        <f t="shared" si="16"/>
        <v>0.11180256247102703</v>
      </c>
      <c r="R24" s="9">
        <f t="shared" si="16"/>
        <v>4.0041052066801239E-2</v>
      </c>
      <c r="S24" s="9">
        <f t="shared" si="16"/>
        <v>7.1957648898589618E-2</v>
      </c>
      <c r="T24" s="9">
        <f t="shared" si="16"/>
        <v>5.0596525079165434E-2</v>
      </c>
      <c r="U24" s="9">
        <f t="shared" si="16"/>
        <v>5.8341155760820086E-2</v>
      </c>
      <c r="V24" s="9">
        <f t="shared" si="16"/>
        <v>0.10715887420974309</v>
      </c>
      <c r="W24" s="9">
        <f t="shared" si="16"/>
        <v>0.10738388580138924</v>
      </c>
      <c r="X24" s="9">
        <f t="shared" si="16"/>
        <v>0.12329869423247708</v>
      </c>
      <c r="Y24" s="9">
        <f t="shared" si="16"/>
        <v>8.8347216184743102E-2</v>
      </c>
      <c r="Z24" s="9">
        <f t="shared" si="16"/>
        <v>8.8314776720151075E-2</v>
      </c>
      <c r="AA24" s="9">
        <f t="shared" si="16"/>
        <v>8.5883134683329129E-2</v>
      </c>
      <c r="AB24" s="9">
        <f t="shared" si="16"/>
        <v>6.4714182011483726E-2</v>
      </c>
      <c r="AC24" s="9">
        <f t="shared" ref="AC24:AD24" si="26">AC9/AC$13</f>
        <v>7.8348104344848124E-2</v>
      </c>
      <c r="AD24" s="9">
        <f t="shared" si="26"/>
        <v>8.1132492651542168E-2</v>
      </c>
      <c r="AE24" s="9">
        <f t="shared" ref="AE24" si="27">AE9/AE$13</f>
        <v>8.0911911002743572E-2</v>
      </c>
    </row>
    <row r="25" spans="1:31" x14ac:dyDescent="0.2">
      <c r="A25" s="79"/>
      <c r="B25" s="14" t="s">
        <v>8</v>
      </c>
      <c r="C25" s="9">
        <f t="shared" si="15"/>
        <v>0.89398449021807391</v>
      </c>
      <c r="D25" s="9">
        <f t="shared" si="16"/>
        <v>0.90305412499237958</v>
      </c>
      <c r="E25" s="9">
        <f t="shared" si="16"/>
        <v>0.8372799619093021</v>
      </c>
      <c r="F25" s="9">
        <f t="shared" si="16"/>
        <v>0.80557556423067034</v>
      </c>
      <c r="G25" s="9">
        <f t="shared" si="16"/>
        <v>0.79706849719109285</v>
      </c>
      <c r="H25" s="9">
        <f t="shared" si="16"/>
        <v>0.76716377150661486</v>
      </c>
      <c r="I25" s="9">
        <f t="shared" si="16"/>
        <v>0.7595938431975191</v>
      </c>
      <c r="J25" s="9">
        <f t="shared" si="16"/>
        <v>0.73624367209012487</v>
      </c>
      <c r="K25" s="9">
        <f t="shared" si="16"/>
        <v>0.71757206488327641</v>
      </c>
      <c r="L25" s="9">
        <f t="shared" si="16"/>
        <v>0.70249050175320582</v>
      </c>
      <c r="M25" s="9">
        <f t="shared" si="16"/>
        <v>0.63993309121709052</v>
      </c>
      <c r="N25" s="9">
        <f t="shared" si="16"/>
        <v>0.60902863080500935</v>
      </c>
      <c r="O25" s="9">
        <f t="shared" si="16"/>
        <v>0.6781954628172514</v>
      </c>
      <c r="P25" s="9">
        <f t="shared" si="16"/>
        <v>0.65522845005472519</v>
      </c>
      <c r="Q25" s="9">
        <f t="shared" si="16"/>
        <v>0.66362790014252637</v>
      </c>
      <c r="R25" s="9">
        <f t="shared" si="16"/>
        <v>0.84015993475082817</v>
      </c>
      <c r="S25" s="9">
        <f t="shared" si="16"/>
        <v>0.79629310191658742</v>
      </c>
      <c r="T25" s="9">
        <f t="shared" si="16"/>
        <v>0.84106915285311989</v>
      </c>
      <c r="U25" s="9">
        <f t="shared" si="16"/>
        <v>0.76450550888767854</v>
      </c>
      <c r="V25" s="9">
        <f t="shared" si="16"/>
        <v>0.66293853288823967</v>
      </c>
      <c r="W25" s="9">
        <f t="shared" si="16"/>
        <v>0.6865480418358354</v>
      </c>
      <c r="X25" s="9">
        <f t="shared" si="16"/>
        <v>0.70268682611765143</v>
      </c>
      <c r="Y25" s="9">
        <f t="shared" si="16"/>
        <v>0.71299744297723044</v>
      </c>
      <c r="Z25" s="9">
        <f t="shared" si="16"/>
        <v>0.73093052470569242</v>
      </c>
      <c r="AA25" s="9">
        <f t="shared" si="16"/>
        <v>0.69916908172334058</v>
      </c>
      <c r="AB25" s="9">
        <f t="shared" si="16"/>
        <v>0.70670899438498658</v>
      </c>
      <c r="AC25" s="9">
        <f t="shared" ref="AC25:AD25" si="28">AC10/AC$13</f>
        <v>0.70498513562309106</v>
      </c>
      <c r="AD25" s="9">
        <f t="shared" si="28"/>
        <v>0.71039679276187595</v>
      </c>
      <c r="AE25" s="9">
        <f t="shared" ref="AE25" si="29">AE10/AE$13</f>
        <v>0.7156371077210909</v>
      </c>
    </row>
    <row r="26" spans="1:31" ht="12.75" customHeight="1" x14ac:dyDescent="0.2">
      <c r="A26" s="80" t="s">
        <v>19</v>
      </c>
      <c r="B26" s="81"/>
      <c r="C26" s="9">
        <f t="shared" si="15"/>
        <v>0.1037899011969783</v>
      </c>
      <c r="D26" s="9">
        <f t="shared" si="16"/>
        <v>9.4730560484664134E-2</v>
      </c>
      <c r="E26" s="9">
        <f t="shared" si="16"/>
        <v>0.1556308098971729</v>
      </c>
      <c r="F26" s="9">
        <f t="shared" si="16"/>
        <v>0.18400514212511035</v>
      </c>
      <c r="G26" s="9">
        <f t="shared" si="16"/>
        <v>0.19386707946799323</v>
      </c>
      <c r="H26" s="9">
        <f t="shared" si="16"/>
        <v>0.22336995134293466</v>
      </c>
      <c r="I26" s="9">
        <f t="shared" si="16"/>
        <v>0.22901487088089539</v>
      </c>
      <c r="J26" s="9">
        <f t="shared" si="16"/>
        <v>0.24552619898810479</v>
      </c>
      <c r="K26" s="9">
        <f t="shared" si="16"/>
        <v>0.23113644483900556</v>
      </c>
      <c r="L26" s="9">
        <f t="shared" si="16"/>
        <v>0.26585442320965308</v>
      </c>
      <c r="M26" s="9">
        <f t="shared" si="16"/>
        <v>0.34953598118605184</v>
      </c>
      <c r="N26" s="9">
        <f t="shared" si="16"/>
        <v>0.34338634635464726</v>
      </c>
      <c r="O26" s="9">
        <f t="shared" si="16"/>
        <v>0.30026492019169942</v>
      </c>
      <c r="P26" s="9">
        <f t="shared" si="16"/>
        <v>0.32770517338042371</v>
      </c>
      <c r="Q26" s="9">
        <f t="shared" si="16"/>
        <v>0.31185285185239525</v>
      </c>
      <c r="R26" s="9">
        <f t="shared" si="16"/>
        <v>0.1213127280472119</v>
      </c>
      <c r="S26" s="9">
        <f t="shared" si="16"/>
        <v>0.16335572720340977</v>
      </c>
      <c r="T26" s="9">
        <f t="shared" si="16"/>
        <v>0.15021318301499753</v>
      </c>
      <c r="U26" s="9">
        <f t="shared" si="16"/>
        <v>0.22131589083692602</v>
      </c>
      <c r="V26" s="9">
        <f t="shared" si="16"/>
        <v>0.31639695884447772</v>
      </c>
      <c r="W26" s="9">
        <f t="shared" si="16"/>
        <v>0.29404977374366492</v>
      </c>
      <c r="X26" s="9">
        <f t="shared" si="16"/>
        <v>0.28152528053555587</v>
      </c>
      <c r="Y26" s="9">
        <f t="shared" si="16"/>
        <v>0.27481244732414178</v>
      </c>
      <c r="Z26" s="9">
        <f t="shared" si="16"/>
        <v>0.25731469417864777</v>
      </c>
      <c r="AA26" s="9">
        <f t="shared" si="16"/>
        <v>0.28551180496451878</v>
      </c>
      <c r="AB26" s="9">
        <f t="shared" si="16"/>
        <v>0.27068594966115561</v>
      </c>
      <c r="AC26" s="9">
        <f t="shared" ref="AC26:AD26" si="30">AC11/AC$13</f>
        <v>0.27301799868755583</v>
      </c>
      <c r="AD26" s="9">
        <f t="shared" si="30"/>
        <v>0.26284886334278584</v>
      </c>
      <c r="AE26" s="9">
        <f t="shared" ref="AE26" si="31">AE11/AE$13</f>
        <v>0.25245885362143572</v>
      </c>
    </row>
    <row r="27" spans="1:31" ht="15" customHeight="1" x14ac:dyDescent="0.2">
      <c r="A27" s="121" t="s">
        <v>0</v>
      </c>
      <c r="B27" s="122"/>
      <c r="C27" s="9">
        <f t="shared" si="15"/>
        <v>2.225608584947766E-3</v>
      </c>
      <c r="D27" s="9">
        <f t="shared" si="16"/>
        <v>2.2153145229562897E-3</v>
      </c>
      <c r="E27" s="9">
        <f t="shared" si="16"/>
        <v>7.0892281935249074E-3</v>
      </c>
      <c r="F27" s="9">
        <f t="shared" si="16"/>
        <v>1.041929364421928E-2</v>
      </c>
      <c r="G27" s="9">
        <f t="shared" si="16"/>
        <v>9.0644233409138547E-3</v>
      </c>
      <c r="H27" s="9">
        <f t="shared" si="16"/>
        <v>9.4662771504505101E-3</v>
      </c>
      <c r="I27" s="9">
        <f t="shared" si="16"/>
        <v>1.1391285921585484E-2</v>
      </c>
      <c r="J27" s="9">
        <f t="shared" si="16"/>
        <v>1.8230128921770252E-2</v>
      </c>
      <c r="K27" s="9">
        <f t="shared" si="16"/>
        <v>5.1291490277718114E-2</v>
      </c>
      <c r="L27" s="9">
        <f t="shared" si="16"/>
        <v>3.1655075037141149E-2</v>
      </c>
      <c r="M27" s="9">
        <f t="shared" si="16"/>
        <v>1.0530927596857701E-2</v>
      </c>
      <c r="N27" s="9">
        <f t="shared" si="16"/>
        <v>4.7585022840343376E-2</v>
      </c>
      <c r="O27" s="9">
        <f t="shared" si="16"/>
        <v>2.153961699104914E-2</v>
      </c>
      <c r="P27" s="9">
        <f t="shared" si="16"/>
        <v>1.7066376564851243E-2</v>
      </c>
      <c r="Q27" s="9">
        <f t="shared" si="16"/>
        <v>2.4519248005078355E-2</v>
      </c>
      <c r="R27" s="9">
        <f t="shared" si="16"/>
        <v>3.8527337201959992E-2</v>
      </c>
      <c r="S27" s="9">
        <f t="shared" si="16"/>
        <v>4.0351170880002722E-2</v>
      </c>
      <c r="T27" s="9">
        <f t="shared" si="16"/>
        <v>8.7176641318826662E-3</v>
      </c>
      <c r="U27" s="9">
        <f t="shared" si="16"/>
        <v>1.4178600275395413E-2</v>
      </c>
      <c r="V27" s="9">
        <f t="shared" si="16"/>
        <v>2.0664508267282621E-2</v>
      </c>
      <c r="W27" s="9">
        <f t="shared" si="16"/>
        <v>1.9402184420499815E-2</v>
      </c>
      <c r="X27" s="9">
        <f t="shared" si="16"/>
        <v>1.5787893346792738E-2</v>
      </c>
      <c r="Y27" s="9">
        <f t="shared" si="16"/>
        <v>1.2190109698627627E-2</v>
      </c>
      <c r="Z27" s="9">
        <f t="shared" si="16"/>
        <v>1.1754781115659838E-2</v>
      </c>
      <c r="AA27" s="9">
        <f t="shared" si="16"/>
        <v>1.5319113312140599E-2</v>
      </c>
      <c r="AB27" s="9">
        <f t="shared" si="16"/>
        <v>2.2605055953857679E-2</v>
      </c>
      <c r="AC27" s="9">
        <f t="shared" ref="AC27:AD27" si="32">AC12/AC$13</f>
        <v>2.1996865689353117E-2</v>
      </c>
      <c r="AD27" s="9">
        <f t="shared" si="32"/>
        <v>2.6754343895338331E-2</v>
      </c>
      <c r="AE27" s="9">
        <f t="shared" ref="AE27" si="33">AE12/AE$13</f>
        <v>3.1904038657473495E-2</v>
      </c>
    </row>
    <row r="28" spans="1:31" ht="15.75" x14ac:dyDescent="0.25">
      <c r="A28" s="104" t="s">
        <v>9</v>
      </c>
      <c r="B28" s="105"/>
      <c r="C28" s="9">
        <f t="shared" si="15"/>
        <v>1</v>
      </c>
      <c r="D28" s="9">
        <f t="shared" si="16"/>
        <v>1</v>
      </c>
      <c r="E28" s="9">
        <f t="shared" si="16"/>
        <v>1</v>
      </c>
      <c r="F28" s="9">
        <f t="shared" si="16"/>
        <v>1</v>
      </c>
      <c r="G28" s="9">
        <f t="shared" si="16"/>
        <v>1</v>
      </c>
      <c r="H28" s="9">
        <f t="shared" si="16"/>
        <v>1</v>
      </c>
      <c r="I28" s="9">
        <f t="shared" si="16"/>
        <v>1</v>
      </c>
      <c r="J28" s="9">
        <f t="shared" si="16"/>
        <v>1</v>
      </c>
      <c r="K28" s="9">
        <f t="shared" si="16"/>
        <v>1</v>
      </c>
      <c r="L28" s="9">
        <f t="shared" si="16"/>
        <v>1</v>
      </c>
      <c r="M28" s="9">
        <f t="shared" si="16"/>
        <v>1</v>
      </c>
      <c r="N28" s="9">
        <f t="shared" si="16"/>
        <v>1</v>
      </c>
      <c r="O28" s="9">
        <f t="shared" si="16"/>
        <v>1</v>
      </c>
      <c r="P28" s="9">
        <f t="shared" si="16"/>
        <v>1</v>
      </c>
      <c r="Q28" s="9">
        <f t="shared" si="16"/>
        <v>1</v>
      </c>
      <c r="R28" s="9">
        <f t="shared" si="16"/>
        <v>1</v>
      </c>
      <c r="S28" s="9">
        <f t="shared" si="16"/>
        <v>1</v>
      </c>
      <c r="T28" s="9">
        <f t="shared" si="16"/>
        <v>1</v>
      </c>
      <c r="U28" s="9">
        <f t="shared" si="16"/>
        <v>1</v>
      </c>
      <c r="V28" s="9">
        <f t="shared" si="16"/>
        <v>1</v>
      </c>
      <c r="W28" s="9">
        <f t="shared" si="16"/>
        <v>1</v>
      </c>
      <c r="X28" s="9">
        <f t="shared" si="16"/>
        <v>1</v>
      </c>
      <c r="Y28" s="9">
        <f t="shared" si="16"/>
        <v>1</v>
      </c>
      <c r="Z28" s="9">
        <f t="shared" si="16"/>
        <v>1</v>
      </c>
      <c r="AA28" s="9">
        <f t="shared" si="16"/>
        <v>1</v>
      </c>
      <c r="AB28" s="9">
        <f t="shared" si="16"/>
        <v>1</v>
      </c>
      <c r="AC28" s="9">
        <f t="shared" ref="AC28:AD28" si="34">AC13/AC$13</f>
        <v>1</v>
      </c>
      <c r="AD28" s="9">
        <f t="shared" si="34"/>
        <v>1</v>
      </c>
      <c r="AE28" s="9">
        <f t="shared" ref="AE28" si="35">AE13/AE$13</f>
        <v>1</v>
      </c>
    </row>
  </sheetData>
  <mergeCells count="17">
    <mergeCell ref="AF3:AO3"/>
    <mergeCell ref="AP3:AP4"/>
    <mergeCell ref="AP5:AP13"/>
    <mergeCell ref="A3:A4"/>
    <mergeCell ref="B3:B4"/>
    <mergeCell ref="C3:AE3"/>
    <mergeCell ref="C18:AE18"/>
    <mergeCell ref="A26:B26"/>
    <mergeCell ref="A27:B27"/>
    <mergeCell ref="A28:B28"/>
    <mergeCell ref="A5:A10"/>
    <mergeCell ref="A11:B11"/>
    <mergeCell ref="A12:B12"/>
    <mergeCell ref="A13:B13"/>
    <mergeCell ref="A18:A19"/>
    <mergeCell ref="B18:B19"/>
    <mergeCell ref="A20:A2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Švinas (Pb)</vt:lpstr>
      <vt:lpstr>Kadmis (Cd)</vt:lpstr>
      <vt:lpstr>Gyvsidabris (Hg)</vt:lpstr>
    </vt:vector>
  </TitlesOfParts>
  <Company>UAB Penki kontinentai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Šarūnas Dargis</cp:lastModifiedBy>
  <dcterms:created xsi:type="dcterms:W3CDTF">2017-02-16T09:43:55Z</dcterms:created>
  <dcterms:modified xsi:type="dcterms:W3CDTF">2020-02-19T11:27:29Z</dcterms:modified>
</cp:coreProperties>
</file>